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 Urlopów 2026" sheetId="1" state="visible" r:id="rId1"/>
    <sheet xmlns:r="http://schemas.openxmlformats.org/officeDocument/2006/relationships" name="Podsumowanie" sheetId="2" state="visible" r:id="rId2"/>
    <sheet xmlns:r="http://schemas.openxmlformats.org/officeDocument/2006/relationships" name="Kalendarz 2026" sheetId="3" state="visible" r:id="rId3"/>
    <sheet xmlns:r="http://schemas.openxmlformats.org/officeDocument/2006/relationships" name="Instrukcja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FFFFFF"/>
      <sz val="16"/>
    </font>
    <font>
      <b val="1"/>
    </font>
    <font>
      <b val="1"/>
      <color rgb="00FFFFFF"/>
      <sz val="11"/>
    </font>
    <font>
      <b val="1"/>
      <color rgb="00FFFFFF"/>
      <sz val="14"/>
    </font>
    <font>
      <b val="1"/>
      <color rgb="00FFFFFF"/>
    </font>
    <font>
      <b val="1"/>
      <color rgb="001E3A8A"/>
      <sz val="12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  <top style="thin"/>
      <bottom style="medium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3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4" fillId="2" borderId="0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/>
    </xf>
    <xf numFmtId="9" fontId="0" fillId="4" borderId="1" applyAlignment="1" pivotButton="0" quotePrefix="0" xfId="0">
      <alignment horizontal="center" vertical="center"/>
    </xf>
    <xf numFmtId="0" fontId="2" fillId="4" borderId="2" pivotButton="0" quotePrefix="0" xfId="0"/>
    <xf numFmtId="9" fontId="2" fillId="4" borderId="2" pivotButton="0" quotePrefix="0" xfId="0"/>
    <xf numFmtId="0" fontId="5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5">
    <dxf>
      <fill>
        <patternFill patternType="solid">
          <fgColor rgb="0086EFAC"/>
          <bgColor rgb="0086EFAC"/>
        </patternFill>
      </fill>
    </dxf>
    <dxf>
      <fill>
        <patternFill patternType="solid">
          <fgColor rgb="00FDE047"/>
          <bgColor rgb="00FDE047"/>
        </patternFill>
      </fill>
    </dxf>
    <dxf>
      <fill>
        <patternFill patternType="solid">
          <fgColor rgb="00BFDBFE"/>
          <bgColor rgb="00BFDBFE"/>
        </patternFill>
      </fill>
    </dxf>
    <dxf>
      <fill>
        <patternFill patternType="solid">
          <fgColor rgb="00FECACA"/>
          <bgColor rgb="00FECACA"/>
        </patternFill>
      </fill>
    </dxf>
    <dxf>
      <fill>
        <patternFill patternType="solid">
          <fgColor rgb="00FCA5A5"/>
          <bgColor rgb="00FCA5A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Wykorzystanie urlopów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'Podsumowanie'!B3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'Podsumowanie'!$A$4:$A$13</f>
            </numRef>
          </cat>
          <val>
            <numRef>
              <f>'Podsumowanie'!$B$4:$B$13</f>
            </numRef>
          </val>
        </ser>
        <ser>
          <idx val="1"/>
          <order val="1"/>
          <tx>
            <strRef>
              <f>'Podsumowanie'!C3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'Podsumowanie'!$A$4:$A$13</f>
            </numRef>
          </cat>
          <val>
            <numRef>
              <f>'Podsumowanie'!$C$4:$C$13</f>
            </numRef>
          </val>
        </ser>
        <ser>
          <idx val="2"/>
          <order val="2"/>
          <tx>
            <strRef>
              <f>'Podsumowanie'!D3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'Podsumowanie'!$A$4:$A$13</f>
            </numRef>
          </cat>
          <val>
            <numRef>
              <f>'Podsumowanie'!$D$4:$D$13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Pracownicy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Dni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15</row>
      <rowOff>0</rowOff>
    </from>
    <ext cx="90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7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2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6" customWidth="1" min="9" max="9"/>
    <col width="16" customWidth="1" min="10" max="10"/>
    <col width="20" customWidth="1" min="11" max="11"/>
    <col width="14" customWidth="1" min="12" max="12"/>
    <col width="18" customWidth="1" min="13" max="13"/>
    <col width="25" customWidth="1" min="14" max="14"/>
  </cols>
  <sheetData>
    <row r="1" ht="30" customHeight="1">
      <c r="A1" s="1" t="inlineStr">
        <is>
          <t>PLAN URLOPÓW 2026</t>
        </is>
      </c>
    </row>
    <row r="3">
      <c r="A3" s="2" t="inlineStr">
        <is>
          <t>Firma:</t>
        </is>
      </c>
      <c r="B3" s="3" t="inlineStr">
        <is>
          <t>Twoja Firma Sp. z o.o.</t>
        </is>
      </c>
    </row>
    <row r="4">
      <c r="A4" s="2" t="inlineStr">
        <is>
          <t>Dział:</t>
        </is>
      </c>
      <c r="B4" s="3" t="inlineStr">
        <is>
          <t>IT / Administracja</t>
        </is>
      </c>
    </row>
    <row r="6" ht="35" customHeight="1">
      <c r="A6" s="4" t="inlineStr">
        <is>
          <t>Lp.</t>
        </is>
      </c>
      <c r="B6" s="4" t="inlineStr">
        <is>
          <t>Imię i Nazwisko</t>
        </is>
      </c>
      <c r="C6" s="4" t="inlineStr">
        <is>
          <t>Stanowisko</t>
        </is>
      </c>
      <c r="D6" s="4" t="inlineStr">
        <is>
          <t>Wymiar urlop</t>
        </is>
      </c>
      <c r="E6" s="4" t="inlineStr">
        <is>
          <t>Wykorzystane</t>
        </is>
      </c>
      <c r="F6" s="4" t="inlineStr">
        <is>
          <t>Pozostałe</t>
        </is>
      </c>
      <c r="G6" s="4" t="inlineStr">
        <is>
          <t>Data od</t>
        </is>
      </c>
      <c r="H6" s="4" t="inlineStr">
        <is>
          <t>Data do</t>
        </is>
      </c>
      <c r="I6" s="4" t="inlineStr">
        <is>
          <t>Dni</t>
        </is>
      </c>
      <c r="J6" s="4" t="inlineStr">
        <is>
          <t>Typ urlopu</t>
        </is>
      </c>
      <c r="K6" s="4" t="inlineStr">
        <is>
          <t>Zastępstwo</t>
        </is>
      </c>
      <c r="L6" s="4" t="inlineStr">
        <is>
          <t>Status</t>
        </is>
      </c>
      <c r="M6" s="4" t="inlineStr">
        <is>
          <t>Zatwierdził</t>
        </is>
      </c>
      <c r="N6" s="4" t="inlineStr">
        <is>
          <t>Uwagi</t>
        </is>
      </c>
    </row>
    <row r="7">
      <c r="A7" s="5" t="n">
        <v>1</v>
      </c>
      <c r="B7" s="5" t="inlineStr">
        <is>
          <t>Jan Kowalski</t>
        </is>
      </c>
      <c r="C7" s="5" t="inlineStr">
        <is>
          <t>Programista Senior</t>
        </is>
      </c>
      <c r="D7" s="5" t="n">
        <v>26</v>
      </c>
      <c r="E7" s="6">
        <f>SUMIF($B$7:$B$100,B7,$I$7:$I$100)</f>
        <v/>
      </c>
      <c r="F7" s="6">
        <f>D7-E7</f>
        <v/>
      </c>
      <c r="G7" s="7" t="inlineStr">
        <is>
          <t>2026-07-09</t>
        </is>
      </c>
      <c r="H7" s="7" t="inlineStr">
        <is>
          <t>2026-07-18</t>
        </is>
      </c>
      <c r="I7" s="5">
        <f>NETWORKDAYS(G7,H7)</f>
        <v/>
      </c>
      <c r="J7" s="7" t="inlineStr">
        <is>
          <t>Okolicznościowy</t>
        </is>
      </c>
      <c r="K7" s="7" t="inlineStr">
        <is>
          <t>Piotr Wiśniewski</t>
        </is>
      </c>
      <c r="L7" s="5" t="inlineStr">
        <is>
          <t>Wykorzystany</t>
        </is>
      </c>
      <c r="M7" s="7" t="inlineStr">
        <is>
          <t>Jan Nowak</t>
        </is>
      </c>
      <c r="N7" s="7" t="inlineStr"/>
    </row>
    <row r="8">
      <c r="A8" s="5" t="inlineStr"/>
      <c r="B8" s="5" t="inlineStr"/>
      <c r="C8" s="5" t="inlineStr"/>
      <c r="D8" s="5" t="inlineStr"/>
      <c r="E8" s="5" t="n"/>
      <c r="F8" s="5" t="n"/>
      <c r="G8" s="7" t="inlineStr">
        <is>
          <t>2026-08-25</t>
        </is>
      </c>
      <c r="H8" s="7" t="inlineStr">
        <is>
          <t>2026-08-29</t>
        </is>
      </c>
      <c r="I8" s="5">
        <f>NETWORKDAYS(G8,H8)</f>
        <v/>
      </c>
      <c r="J8" s="7" t="inlineStr">
        <is>
          <t>Na żądanie</t>
        </is>
      </c>
      <c r="K8" s="7" t="inlineStr">
        <is>
          <t>Michał Szymański</t>
        </is>
      </c>
      <c r="L8" s="5" t="inlineStr">
        <is>
          <t>Wykorzystany</t>
        </is>
      </c>
      <c r="M8" s="7" t="inlineStr">
        <is>
          <t>Jan Nowak</t>
        </is>
      </c>
      <c r="N8" s="7" t="inlineStr"/>
    </row>
    <row r="9">
      <c r="A9" s="5" t="inlineStr"/>
      <c r="B9" s="5" t="inlineStr"/>
      <c r="C9" s="5" t="inlineStr"/>
      <c r="D9" s="5" t="inlineStr"/>
      <c r="E9" s="5" t="n"/>
      <c r="F9" s="5" t="n"/>
      <c r="G9" s="7" t="inlineStr">
        <is>
          <t>2026-03-17</t>
        </is>
      </c>
      <c r="H9" s="7" t="inlineStr">
        <is>
          <t>2026-03-19</t>
        </is>
      </c>
      <c r="I9" s="5">
        <f>NETWORKDAYS(G9,H9)</f>
        <v/>
      </c>
      <c r="J9" s="7" t="inlineStr">
        <is>
          <t>Wypoczynkowy</t>
        </is>
      </c>
      <c r="K9" s="7" t="inlineStr">
        <is>
          <t>Michał Szymański</t>
        </is>
      </c>
      <c r="L9" s="5" t="inlineStr">
        <is>
          <t>Zatwierdzony</t>
        </is>
      </c>
      <c r="M9" s="7" t="inlineStr">
        <is>
          <t>Jan Nowak</t>
        </is>
      </c>
      <c r="N9" s="7" t="inlineStr"/>
    </row>
    <row r="10">
      <c r="A10" s="5" t="inlineStr"/>
      <c r="B10" s="5" t="inlineStr"/>
      <c r="C10" s="5" t="inlineStr"/>
      <c r="D10" s="5" t="inlineStr"/>
      <c r="E10" s="5" t="n"/>
      <c r="F10" s="5" t="n"/>
      <c r="G10" s="7" t="inlineStr">
        <is>
          <t>2026-12-09</t>
        </is>
      </c>
      <c r="H10" s="7" t="inlineStr">
        <is>
          <t>2026-12-13</t>
        </is>
      </c>
      <c r="I10" s="5">
        <f>NETWORKDAYS(G10,H10)</f>
        <v/>
      </c>
      <c r="J10" s="7" t="inlineStr">
        <is>
          <t>Okolicznościowy</t>
        </is>
      </c>
      <c r="K10" s="7" t="inlineStr">
        <is>
          <t>Maria Kamińska</t>
        </is>
      </c>
      <c r="L10" s="5" t="inlineStr">
        <is>
          <t>Zaplanowany</t>
        </is>
      </c>
      <c r="M10" s="7" t="inlineStr"/>
      <c r="N10" s="7" t="inlineStr"/>
    </row>
    <row r="11">
      <c r="A11" s="5" t="n">
        <v>2</v>
      </c>
      <c r="B11" s="5" t="inlineStr">
        <is>
          <t>Anna Nowak</t>
        </is>
      </c>
      <c r="C11" s="5" t="inlineStr">
        <is>
          <t>Specjalista HR</t>
        </is>
      </c>
      <c r="D11" s="5" t="n">
        <v>26</v>
      </c>
      <c r="E11" s="6">
        <f>SUMIF($B$7:$B$100,B11,$I$7:$I$100)</f>
        <v/>
      </c>
      <c r="F11" s="6">
        <f>D11-E11</f>
        <v/>
      </c>
      <c r="G11" s="7" t="inlineStr">
        <is>
          <t>2026-07-11</t>
        </is>
      </c>
      <c r="H11" s="7" t="inlineStr">
        <is>
          <t>2026-07-15</t>
        </is>
      </c>
      <c r="I11" s="5">
        <f>NETWORKDAYS(G11,H11)</f>
        <v/>
      </c>
      <c r="J11" s="7" t="inlineStr">
        <is>
          <t>Wypoczynkowy</t>
        </is>
      </c>
      <c r="K11" s="7" t="inlineStr">
        <is>
          <t>Katarzyna Lewandowska</t>
        </is>
      </c>
      <c r="L11" s="5" t="inlineStr">
        <is>
          <t>Wykorzystany</t>
        </is>
      </c>
      <c r="M11" s="7" t="inlineStr">
        <is>
          <t>Jan Nowak</t>
        </is>
      </c>
      <c r="N11" s="7" t="inlineStr"/>
    </row>
    <row r="12">
      <c r="A12" s="5" t="inlineStr"/>
      <c r="B12" s="5" t="inlineStr"/>
      <c r="C12" s="5" t="inlineStr"/>
      <c r="D12" s="5" t="inlineStr"/>
      <c r="E12" s="5" t="n"/>
      <c r="F12" s="5" t="n"/>
      <c r="G12" s="7" t="inlineStr">
        <is>
          <t>2026-12-28</t>
        </is>
      </c>
      <c r="H12" s="7" t="inlineStr">
        <is>
          <t>2027-01-10</t>
        </is>
      </c>
      <c r="I12" s="5">
        <f>NETWORKDAYS(G12,H12)</f>
        <v/>
      </c>
      <c r="J12" s="7" t="inlineStr">
        <is>
          <t>Bezpłatny</t>
        </is>
      </c>
      <c r="K12" s="7" t="inlineStr">
        <is>
          <t>Katarzyna Lewandowska</t>
        </is>
      </c>
      <c r="L12" s="5" t="inlineStr">
        <is>
          <t>Zaplanowany</t>
        </is>
      </c>
      <c r="M12" s="7" t="inlineStr"/>
      <c r="N12" s="7" t="inlineStr"/>
    </row>
    <row r="13">
      <c r="A13" s="5" t="inlineStr"/>
      <c r="B13" s="5" t="inlineStr"/>
      <c r="C13" s="5" t="inlineStr"/>
      <c r="D13" s="5" t="inlineStr"/>
      <c r="E13" s="5" t="n"/>
      <c r="F13" s="5" t="n"/>
      <c r="G13" s="7" t="inlineStr">
        <is>
          <t>2026-01-12</t>
        </is>
      </c>
      <c r="H13" s="7" t="inlineStr">
        <is>
          <t>2026-01-25</t>
        </is>
      </c>
      <c r="I13" s="5">
        <f>NETWORKDAYS(G13,H13)</f>
        <v/>
      </c>
      <c r="J13" s="7" t="inlineStr">
        <is>
          <t>Wypoczynkowy</t>
        </is>
      </c>
      <c r="K13" s="7" t="inlineStr">
        <is>
          <t>Maria Kamińska</t>
        </is>
      </c>
      <c r="L13" s="5" t="inlineStr">
        <is>
          <t>Zatwierdzony</t>
        </is>
      </c>
      <c r="M13" s="7" t="inlineStr">
        <is>
          <t>Jan Nowak</t>
        </is>
      </c>
      <c r="N13" s="7" t="inlineStr"/>
    </row>
    <row r="14">
      <c r="A14" s="5" t="inlineStr"/>
      <c r="B14" s="5" t="inlineStr"/>
      <c r="C14" s="5" t="inlineStr"/>
      <c r="D14" s="5" t="inlineStr"/>
      <c r="E14" s="5" t="n"/>
      <c r="F14" s="5" t="n"/>
      <c r="G14" s="7" t="inlineStr">
        <is>
          <t>2026-07-07</t>
        </is>
      </c>
      <c r="H14" s="7" t="inlineStr">
        <is>
          <t>2026-07-13</t>
        </is>
      </c>
      <c r="I14" s="5">
        <f>NETWORKDAYS(G14,H14)</f>
        <v/>
      </c>
      <c r="J14" s="7" t="inlineStr">
        <is>
          <t>Na żądanie</t>
        </is>
      </c>
      <c r="K14" s="7" t="inlineStr">
        <is>
          <t>Michał Szymański</t>
        </is>
      </c>
      <c r="L14" s="5" t="inlineStr">
        <is>
          <t>Wykorzystany</t>
        </is>
      </c>
      <c r="M14" s="7" t="inlineStr">
        <is>
          <t>Jan Nowak</t>
        </is>
      </c>
      <c r="N14" s="7" t="inlineStr"/>
    </row>
    <row r="15">
      <c r="A15" s="5" t="n">
        <v>3</v>
      </c>
      <c r="B15" s="5" t="inlineStr">
        <is>
          <t>Piotr Wiśniewski</t>
        </is>
      </c>
      <c r="C15" s="5" t="inlineStr">
        <is>
          <t>Kierownik Projektu</t>
        </is>
      </c>
      <c r="D15" s="5" t="n">
        <v>26</v>
      </c>
      <c r="E15" s="6">
        <f>SUMIF($B$7:$B$100,B15,$I$7:$I$100)</f>
        <v/>
      </c>
      <c r="F15" s="6">
        <f>D15-E15</f>
        <v/>
      </c>
      <c r="G15" s="7" t="inlineStr">
        <is>
          <t>2026-06-07</t>
        </is>
      </c>
      <c r="H15" s="7" t="inlineStr">
        <is>
          <t>2026-06-11</t>
        </is>
      </c>
      <c r="I15" s="5">
        <f>NETWORKDAYS(G15,H15)</f>
        <v/>
      </c>
      <c r="J15" s="7" t="inlineStr">
        <is>
          <t>Na żądanie</t>
        </is>
      </c>
      <c r="K15" s="7" t="inlineStr">
        <is>
          <t>Michał Szymański</t>
        </is>
      </c>
      <c r="L15" s="5" t="inlineStr">
        <is>
          <t>Zatwierdzony</t>
        </is>
      </c>
      <c r="M15" s="7" t="inlineStr">
        <is>
          <t>Jan Nowak</t>
        </is>
      </c>
      <c r="N15" s="7" t="inlineStr"/>
    </row>
    <row r="16">
      <c r="A16" s="5" t="inlineStr"/>
      <c r="B16" s="5" t="inlineStr"/>
      <c r="C16" s="5" t="inlineStr"/>
      <c r="D16" s="5" t="inlineStr"/>
      <c r="E16" s="5" t="n"/>
      <c r="F16" s="5" t="n"/>
      <c r="G16" s="7" t="inlineStr">
        <is>
          <t>2026-08-13</t>
        </is>
      </c>
      <c r="H16" s="7" t="inlineStr">
        <is>
          <t>2026-08-19</t>
        </is>
      </c>
      <c r="I16" s="5">
        <f>NETWORKDAYS(G16,H16)</f>
        <v/>
      </c>
      <c r="J16" s="7" t="inlineStr">
        <is>
          <t>Bezpłatny</t>
        </is>
      </c>
      <c r="K16" s="7" t="inlineStr">
        <is>
          <t>Maria Kamińska</t>
        </is>
      </c>
      <c r="L16" s="5" t="inlineStr">
        <is>
          <t>Wykorzystany</t>
        </is>
      </c>
      <c r="M16" s="7" t="inlineStr">
        <is>
          <t>Jan Nowak</t>
        </is>
      </c>
      <c r="N16" s="7" t="inlineStr"/>
    </row>
    <row r="17">
      <c r="A17" s="5" t="inlineStr"/>
      <c r="B17" s="5" t="inlineStr"/>
      <c r="C17" s="5" t="inlineStr"/>
      <c r="D17" s="5" t="inlineStr"/>
      <c r="E17" s="5" t="n"/>
      <c r="F17" s="5" t="n"/>
      <c r="G17" s="7" t="inlineStr">
        <is>
          <t>2026-06-01</t>
        </is>
      </c>
      <c r="H17" s="7" t="inlineStr">
        <is>
          <t>2026-06-05</t>
        </is>
      </c>
      <c r="I17" s="5">
        <f>NETWORKDAYS(G17,H17)</f>
        <v/>
      </c>
      <c r="J17" s="7" t="inlineStr">
        <is>
          <t>Okolicznościowy</t>
        </is>
      </c>
      <c r="K17" s="7" t="inlineStr">
        <is>
          <t>Michał Szymański</t>
        </is>
      </c>
      <c r="L17" s="5" t="inlineStr">
        <is>
          <t>Zatwierdzony</t>
        </is>
      </c>
      <c r="M17" s="7" t="inlineStr">
        <is>
          <t>Jan Nowak</t>
        </is>
      </c>
      <c r="N17" s="7" t="inlineStr"/>
    </row>
    <row r="18">
      <c r="A18" s="5" t="inlineStr"/>
      <c r="B18" s="5" t="inlineStr"/>
      <c r="C18" s="5" t="inlineStr"/>
      <c r="D18" s="5" t="inlineStr"/>
      <c r="E18" s="5" t="n"/>
      <c r="F18" s="5" t="n"/>
      <c r="G18" s="7" t="inlineStr">
        <is>
          <t>2026-03-14</t>
        </is>
      </c>
      <c r="H18" s="7" t="inlineStr">
        <is>
          <t>2026-03-23</t>
        </is>
      </c>
      <c r="I18" s="5">
        <f>NETWORKDAYS(G18,H18)</f>
        <v/>
      </c>
      <c r="J18" s="7" t="inlineStr">
        <is>
          <t>Bezpłatny</t>
        </is>
      </c>
      <c r="K18" s="7" t="inlineStr">
        <is>
          <t>Tomasz Zieliński</t>
        </is>
      </c>
      <c r="L18" s="5" t="inlineStr">
        <is>
          <t>Zatwierdzony</t>
        </is>
      </c>
      <c r="M18" s="7" t="inlineStr">
        <is>
          <t>Jan Nowak</t>
        </is>
      </c>
      <c r="N18" s="7" t="inlineStr"/>
    </row>
    <row r="19">
      <c r="A19" s="5" t="n">
        <v>4</v>
      </c>
      <c r="B19" s="5" t="inlineStr">
        <is>
          <t>Maria Kamińska</t>
        </is>
      </c>
      <c r="C19" s="5" t="inlineStr">
        <is>
          <t>Analityk Biznesowy</t>
        </is>
      </c>
      <c r="D19" s="5" t="n">
        <v>26</v>
      </c>
      <c r="E19" s="6">
        <f>SUMIF($B$7:$B$100,B19,$I$7:$I$100)</f>
        <v/>
      </c>
      <c r="F19" s="6">
        <f>D19-E19</f>
        <v/>
      </c>
      <c r="G19" s="7" t="inlineStr">
        <is>
          <t>2026-03-22</t>
        </is>
      </c>
      <c r="H19" s="7" t="inlineStr">
        <is>
          <t>2026-03-31</t>
        </is>
      </c>
      <c r="I19" s="5">
        <f>NETWORKDAYS(G19,H19)</f>
        <v/>
      </c>
      <c r="J19" s="7" t="inlineStr">
        <is>
          <t>Na żądanie</t>
        </is>
      </c>
      <c r="K19" s="7" t="inlineStr">
        <is>
          <t>Magdalena Dąbrowska</t>
        </is>
      </c>
      <c r="L19" s="5" t="inlineStr">
        <is>
          <t>Zatwierdzony</t>
        </is>
      </c>
      <c r="M19" s="7" t="inlineStr">
        <is>
          <t>Jan Nowak</t>
        </is>
      </c>
      <c r="N19" s="7" t="inlineStr"/>
    </row>
    <row r="20">
      <c r="A20" s="5" t="inlineStr"/>
      <c r="B20" s="5" t="inlineStr"/>
      <c r="C20" s="5" t="inlineStr"/>
      <c r="D20" s="5" t="inlineStr"/>
      <c r="E20" s="5" t="n"/>
      <c r="F20" s="5" t="n"/>
      <c r="G20" s="7" t="inlineStr">
        <is>
          <t>2026-12-17</t>
        </is>
      </c>
      <c r="H20" s="7" t="inlineStr">
        <is>
          <t>2026-12-19</t>
        </is>
      </c>
      <c r="I20" s="5">
        <f>NETWORKDAYS(G20,H20)</f>
        <v/>
      </c>
      <c r="J20" s="7" t="inlineStr">
        <is>
          <t>Wypoczynkowy</t>
        </is>
      </c>
      <c r="K20" s="7" t="inlineStr">
        <is>
          <t>Joanna Kozłowska</t>
        </is>
      </c>
      <c r="L20" s="5" t="inlineStr">
        <is>
          <t>Zaplanowany</t>
        </is>
      </c>
      <c r="M20" s="7" t="inlineStr"/>
      <c r="N20" s="7" t="inlineStr"/>
    </row>
    <row r="21">
      <c r="A21" s="5" t="inlineStr"/>
      <c r="B21" s="5" t="inlineStr"/>
      <c r="C21" s="5" t="inlineStr"/>
      <c r="D21" s="5" t="inlineStr"/>
      <c r="E21" s="5" t="n"/>
      <c r="F21" s="5" t="n"/>
      <c r="G21" s="7" t="inlineStr">
        <is>
          <t>2026-07-25</t>
        </is>
      </c>
      <c r="H21" s="7" t="inlineStr">
        <is>
          <t>2026-07-29</t>
        </is>
      </c>
      <c r="I21" s="5">
        <f>NETWORKDAYS(G21,H21)</f>
        <v/>
      </c>
      <c r="J21" s="7" t="inlineStr">
        <is>
          <t>Na żądanie</t>
        </is>
      </c>
      <c r="K21" s="7" t="inlineStr">
        <is>
          <t>Magdalena Dąbrowska</t>
        </is>
      </c>
      <c r="L21" s="5" t="inlineStr">
        <is>
          <t>Wykorzystany</t>
        </is>
      </c>
      <c r="M21" s="7" t="inlineStr">
        <is>
          <t>Jan Nowak</t>
        </is>
      </c>
      <c r="N21" s="7" t="inlineStr"/>
    </row>
    <row r="22">
      <c r="A22" s="5" t="n">
        <v>5</v>
      </c>
      <c r="B22" s="5" t="inlineStr">
        <is>
          <t>Tomasz Zieliński</t>
        </is>
      </c>
      <c r="C22" s="5" t="inlineStr">
        <is>
          <t>Administrator Systemów</t>
        </is>
      </c>
      <c r="D22" s="5" t="n">
        <v>26</v>
      </c>
      <c r="E22" s="6">
        <f>SUMIF($B$7:$B$100,B22,$I$7:$I$100)</f>
        <v/>
      </c>
      <c r="F22" s="6">
        <f>D22-E22</f>
        <v/>
      </c>
      <c r="G22" s="7" t="inlineStr">
        <is>
          <t>2026-09-23</t>
        </is>
      </c>
      <c r="H22" s="7" t="inlineStr">
        <is>
          <t>2026-09-25</t>
        </is>
      </c>
      <c r="I22" s="5">
        <f>NETWORKDAYS(G22,H22)</f>
        <v/>
      </c>
      <c r="J22" s="7" t="inlineStr">
        <is>
          <t>Bezpłatny</t>
        </is>
      </c>
      <c r="K22" s="7" t="inlineStr">
        <is>
          <t>Piotr Wiśniewski</t>
        </is>
      </c>
      <c r="L22" s="5" t="inlineStr">
        <is>
          <t>Zaplanowany</t>
        </is>
      </c>
      <c r="M22" s="7" t="inlineStr"/>
      <c r="N22" s="7" t="inlineStr"/>
    </row>
    <row r="23">
      <c r="A23" s="5" t="inlineStr"/>
      <c r="B23" s="5" t="inlineStr"/>
      <c r="C23" s="5" t="inlineStr"/>
      <c r="D23" s="5" t="inlineStr"/>
      <c r="E23" s="5" t="n"/>
      <c r="F23" s="5" t="n"/>
      <c r="G23" s="7" t="inlineStr">
        <is>
          <t>2026-03-14</t>
        </is>
      </c>
      <c r="H23" s="7" t="inlineStr">
        <is>
          <t>2026-03-16</t>
        </is>
      </c>
      <c r="I23" s="5">
        <f>NETWORKDAYS(G23,H23)</f>
        <v/>
      </c>
      <c r="J23" s="7" t="inlineStr">
        <is>
          <t>Wypoczynkowy</t>
        </is>
      </c>
      <c r="K23" s="7" t="inlineStr">
        <is>
          <t>Joanna Kozłowska</t>
        </is>
      </c>
      <c r="L23" s="5" t="inlineStr">
        <is>
          <t>Zatwierdzony</t>
        </is>
      </c>
      <c r="M23" s="7" t="inlineStr">
        <is>
          <t>Jan Nowak</t>
        </is>
      </c>
      <c r="N23" s="7" t="inlineStr"/>
    </row>
    <row r="24">
      <c r="A24" s="5" t="inlineStr"/>
      <c r="B24" s="5" t="inlineStr"/>
      <c r="C24" s="5" t="inlineStr"/>
      <c r="D24" s="5" t="inlineStr"/>
      <c r="E24" s="5" t="n"/>
      <c r="F24" s="5" t="n"/>
      <c r="G24" s="7" t="inlineStr">
        <is>
          <t>2026-01-13</t>
        </is>
      </c>
      <c r="H24" s="7" t="inlineStr">
        <is>
          <t>2026-01-17</t>
        </is>
      </c>
      <c r="I24" s="5">
        <f>NETWORKDAYS(G24,H24)</f>
        <v/>
      </c>
      <c r="J24" s="7" t="inlineStr">
        <is>
          <t>Okolicznościowy</t>
        </is>
      </c>
      <c r="K24" s="7" t="inlineStr">
        <is>
          <t>Katarzyna Lewandowska</t>
        </is>
      </c>
      <c r="L24" s="5" t="inlineStr">
        <is>
          <t>Zatwierdzony</t>
        </is>
      </c>
      <c r="M24" s="7" t="inlineStr">
        <is>
          <t>Jan Nowak</t>
        </is>
      </c>
      <c r="N24" s="7" t="inlineStr"/>
    </row>
    <row r="25">
      <c r="A25" s="5" t="n">
        <v>6</v>
      </c>
      <c r="B25" s="5" t="inlineStr">
        <is>
          <t>Katarzyna Lewandowska</t>
        </is>
      </c>
      <c r="C25" s="5" t="inlineStr">
        <is>
          <t>Specjalista ds. Sprzedaży</t>
        </is>
      </c>
      <c r="D25" s="5" t="n">
        <v>20</v>
      </c>
      <c r="E25" s="6">
        <f>SUMIF($B$7:$B$100,B25,$I$7:$I$100)</f>
        <v/>
      </c>
      <c r="F25" s="6">
        <f>D25-E25</f>
        <v/>
      </c>
      <c r="G25" s="7" t="inlineStr">
        <is>
          <t>2026-01-04</t>
        </is>
      </c>
      <c r="H25" s="7" t="inlineStr">
        <is>
          <t>2026-01-08</t>
        </is>
      </c>
      <c r="I25" s="5">
        <f>NETWORKDAYS(G25,H25)</f>
        <v/>
      </c>
      <c r="J25" s="7" t="inlineStr">
        <is>
          <t>Wypoczynkowy</t>
        </is>
      </c>
      <c r="K25" s="7" t="inlineStr">
        <is>
          <t>Piotr Wiśniewski</t>
        </is>
      </c>
      <c r="L25" s="5" t="inlineStr">
        <is>
          <t>Zatwierdzony</t>
        </is>
      </c>
      <c r="M25" s="7" t="inlineStr">
        <is>
          <t>Jan Nowak</t>
        </is>
      </c>
      <c r="N25" s="7" t="inlineStr"/>
    </row>
    <row r="26">
      <c r="A26" s="5" t="inlineStr"/>
      <c r="B26" s="5" t="inlineStr"/>
      <c r="C26" s="5" t="inlineStr"/>
      <c r="D26" s="5" t="inlineStr"/>
      <c r="E26" s="5" t="n"/>
      <c r="F26" s="5" t="n"/>
      <c r="G26" s="7" t="inlineStr">
        <is>
          <t>2026-12-09</t>
        </is>
      </c>
      <c r="H26" s="7" t="inlineStr">
        <is>
          <t>2026-12-13</t>
        </is>
      </c>
      <c r="I26" s="5">
        <f>NETWORKDAYS(G26,H26)</f>
        <v/>
      </c>
      <c r="J26" s="7" t="inlineStr">
        <is>
          <t>Bezpłatny</t>
        </is>
      </c>
      <c r="K26" s="7" t="inlineStr">
        <is>
          <t>Joanna Kozłowska</t>
        </is>
      </c>
      <c r="L26" s="5" t="inlineStr">
        <is>
          <t>Zaplanowany</t>
        </is>
      </c>
      <c r="M26" s="7" t="inlineStr"/>
      <c r="N26" s="7" t="inlineStr"/>
    </row>
    <row r="27">
      <c r="A27" s="5" t="inlineStr"/>
      <c r="B27" s="5" t="inlineStr"/>
      <c r="C27" s="5" t="inlineStr"/>
      <c r="D27" s="5" t="inlineStr"/>
      <c r="E27" s="5" t="n"/>
      <c r="F27" s="5" t="n"/>
      <c r="G27" s="7" t="inlineStr">
        <is>
          <t>2026-09-05</t>
        </is>
      </c>
      <c r="H27" s="7" t="inlineStr">
        <is>
          <t>2026-09-18</t>
        </is>
      </c>
      <c r="I27" s="5">
        <f>NETWORKDAYS(G27,H27)</f>
        <v/>
      </c>
      <c r="J27" s="7" t="inlineStr">
        <is>
          <t>Wypoczynkowy</t>
        </is>
      </c>
      <c r="K27" s="7" t="inlineStr">
        <is>
          <t>Michał Szymański</t>
        </is>
      </c>
      <c r="L27" s="5" t="inlineStr">
        <is>
          <t>Zaplanowany</t>
        </is>
      </c>
      <c r="M27" s="7" t="inlineStr"/>
      <c r="N27" s="7" t="inlineStr"/>
    </row>
    <row r="28">
      <c r="A28" s="5" t="n">
        <v>7</v>
      </c>
      <c r="B28" s="5" t="inlineStr">
        <is>
          <t>Michał Szymański</t>
        </is>
      </c>
      <c r="C28" s="5" t="inlineStr">
        <is>
          <t>Grafik</t>
        </is>
      </c>
      <c r="D28" s="5" t="n">
        <v>26</v>
      </c>
      <c r="E28" s="6">
        <f>SUMIF($B$7:$B$100,B28,$I$7:$I$100)</f>
        <v/>
      </c>
      <c r="F28" s="6">
        <f>D28-E28</f>
        <v/>
      </c>
      <c r="G28" s="7" t="inlineStr">
        <is>
          <t>2026-07-15</t>
        </is>
      </c>
      <c r="H28" s="7" t="inlineStr">
        <is>
          <t>2026-07-17</t>
        </is>
      </c>
      <c r="I28" s="5">
        <f>NETWORKDAYS(G28,H28)</f>
        <v/>
      </c>
      <c r="J28" s="7" t="inlineStr">
        <is>
          <t>Okolicznościowy</t>
        </is>
      </c>
      <c r="K28" s="7" t="inlineStr">
        <is>
          <t>Anna Nowak</t>
        </is>
      </c>
      <c r="L28" s="5" t="inlineStr">
        <is>
          <t>Wykorzystany</t>
        </is>
      </c>
      <c r="M28" s="7" t="inlineStr">
        <is>
          <t>Jan Nowak</t>
        </is>
      </c>
      <c r="N28" s="7" t="inlineStr"/>
    </row>
    <row r="29">
      <c r="A29" s="5" t="inlineStr"/>
      <c r="B29" s="5" t="inlineStr"/>
      <c r="C29" s="5" t="inlineStr"/>
      <c r="D29" s="5" t="inlineStr"/>
      <c r="E29" s="5" t="n"/>
      <c r="F29" s="5" t="n"/>
      <c r="G29" s="7" t="inlineStr">
        <is>
          <t>2026-06-26</t>
        </is>
      </c>
      <c r="H29" s="7" t="inlineStr">
        <is>
          <t>2026-07-02</t>
        </is>
      </c>
      <c r="I29" s="5">
        <f>NETWORKDAYS(G29,H29)</f>
        <v/>
      </c>
      <c r="J29" s="7" t="inlineStr">
        <is>
          <t>Wypoczynkowy</t>
        </is>
      </c>
      <c r="K29" s="7" t="inlineStr">
        <is>
          <t>Katarzyna Lewandowska</t>
        </is>
      </c>
      <c r="L29" s="5" t="inlineStr">
        <is>
          <t>Zatwierdzony</t>
        </is>
      </c>
      <c r="M29" s="7" t="inlineStr">
        <is>
          <t>Jan Nowak</t>
        </is>
      </c>
      <c r="N29" s="7" t="inlineStr"/>
    </row>
    <row r="30">
      <c r="A30" s="5" t="inlineStr"/>
      <c r="B30" s="5" t="inlineStr"/>
      <c r="C30" s="5" t="inlineStr"/>
      <c r="D30" s="5" t="inlineStr"/>
      <c r="E30" s="5" t="n"/>
      <c r="F30" s="5" t="n"/>
      <c r="G30" s="7" t="inlineStr">
        <is>
          <t>2026-03-25</t>
        </is>
      </c>
      <c r="H30" s="7" t="inlineStr">
        <is>
          <t>2026-03-31</t>
        </is>
      </c>
      <c r="I30" s="5">
        <f>NETWORKDAYS(G30,H30)</f>
        <v/>
      </c>
      <c r="J30" s="7" t="inlineStr">
        <is>
          <t>Wypoczynkowy</t>
        </is>
      </c>
      <c r="K30" s="7" t="inlineStr">
        <is>
          <t>Magdalena Dąbrowska</t>
        </is>
      </c>
      <c r="L30" s="5" t="inlineStr">
        <is>
          <t>Zatwierdzony</t>
        </is>
      </c>
      <c r="M30" s="7" t="inlineStr">
        <is>
          <t>Jan Nowak</t>
        </is>
      </c>
      <c r="N30" s="7" t="inlineStr"/>
    </row>
    <row r="31">
      <c r="A31" s="5" t="inlineStr"/>
      <c r="B31" s="5" t="inlineStr"/>
      <c r="C31" s="5" t="inlineStr"/>
      <c r="D31" s="5" t="inlineStr"/>
      <c r="E31" s="5" t="n"/>
      <c r="F31" s="5" t="n"/>
      <c r="G31" s="7" t="inlineStr">
        <is>
          <t>2026-05-03</t>
        </is>
      </c>
      <c r="H31" s="7" t="inlineStr">
        <is>
          <t>2026-05-16</t>
        </is>
      </c>
      <c r="I31" s="5">
        <f>NETWORKDAYS(G31,H31)</f>
        <v/>
      </c>
      <c r="J31" s="7" t="inlineStr">
        <is>
          <t>Okolicznościowy</t>
        </is>
      </c>
      <c r="K31" s="7" t="inlineStr">
        <is>
          <t>Tomasz Zieliński</t>
        </is>
      </c>
      <c r="L31" s="5" t="inlineStr">
        <is>
          <t>Zatwierdzony</t>
        </is>
      </c>
      <c r="M31" s="7" t="inlineStr">
        <is>
          <t>Jan Nowak</t>
        </is>
      </c>
      <c r="N31" s="7" t="inlineStr"/>
    </row>
    <row r="32">
      <c r="A32" s="5" t="n">
        <v>8</v>
      </c>
      <c r="B32" s="5" t="inlineStr">
        <is>
          <t>Magdalena Dąbrowska</t>
        </is>
      </c>
      <c r="C32" s="5" t="inlineStr">
        <is>
          <t>Księgowa</t>
        </is>
      </c>
      <c r="D32" s="5" t="n">
        <v>26</v>
      </c>
      <c r="E32" s="6">
        <f>SUMIF($B$7:$B$100,B32,$I$7:$I$100)</f>
        <v/>
      </c>
      <c r="F32" s="6">
        <f>D32-E32</f>
        <v/>
      </c>
      <c r="G32" s="7" t="inlineStr">
        <is>
          <t>2026-08-04</t>
        </is>
      </c>
      <c r="H32" s="7" t="inlineStr">
        <is>
          <t>2026-08-17</t>
        </is>
      </c>
      <c r="I32" s="5">
        <f>NETWORKDAYS(G32,H32)</f>
        <v/>
      </c>
      <c r="J32" s="7" t="inlineStr">
        <is>
          <t>Okolicznościowy</t>
        </is>
      </c>
      <c r="K32" s="7" t="inlineStr">
        <is>
          <t>Tomasz Zieliński</t>
        </is>
      </c>
      <c r="L32" s="5" t="inlineStr">
        <is>
          <t>Wykorzystany</t>
        </is>
      </c>
      <c r="M32" s="7" t="inlineStr">
        <is>
          <t>Jan Nowak</t>
        </is>
      </c>
      <c r="N32" s="7" t="inlineStr"/>
    </row>
    <row r="33">
      <c r="A33" s="5" t="inlineStr"/>
      <c r="B33" s="5" t="inlineStr"/>
      <c r="C33" s="5" t="inlineStr"/>
      <c r="D33" s="5" t="inlineStr"/>
      <c r="E33" s="5" t="n"/>
      <c r="F33" s="5" t="n"/>
      <c r="G33" s="7" t="inlineStr">
        <is>
          <t>2026-01-20</t>
        </is>
      </c>
      <c r="H33" s="7" t="inlineStr">
        <is>
          <t>2026-01-22</t>
        </is>
      </c>
      <c r="I33" s="5">
        <f>NETWORKDAYS(G33,H33)</f>
        <v/>
      </c>
      <c r="J33" s="7" t="inlineStr">
        <is>
          <t>Wypoczynkowy</t>
        </is>
      </c>
      <c r="K33" s="7" t="inlineStr">
        <is>
          <t>Katarzyna Lewandowska</t>
        </is>
      </c>
      <c r="L33" s="5" t="inlineStr">
        <is>
          <t>Zatwierdzony</t>
        </is>
      </c>
      <c r="M33" s="7" t="inlineStr">
        <is>
          <t>Jan Nowak</t>
        </is>
      </c>
      <c r="N33" s="7" t="inlineStr"/>
    </row>
    <row r="34">
      <c r="A34" s="5" t="n">
        <v>9</v>
      </c>
      <c r="B34" s="5" t="inlineStr">
        <is>
          <t>Andrzej Woźniak</t>
        </is>
      </c>
      <c r="C34" s="5" t="inlineStr">
        <is>
          <t>Młodszy Programista</t>
        </is>
      </c>
      <c r="D34" s="5" t="n">
        <v>20</v>
      </c>
      <c r="E34" s="6">
        <f>SUMIF($B$7:$B$100,B34,$I$7:$I$100)</f>
        <v/>
      </c>
      <c r="F34" s="6">
        <f>D34-E34</f>
        <v/>
      </c>
      <c r="G34" s="7" t="inlineStr">
        <is>
          <t>2026-01-13</t>
        </is>
      </c>
      <c r="H34" s="7" t="inlineStr">
        <is>
          <t>2026-01-17</t>
        </is>
      </c>
      <c r="I34" s="5">
        <f>NETWORKDAYS(G34,H34)</f>
        <v/>
      </c>
      <c r="J34" s="7" t="inlineStr">
        <is>
          <t>Okolicznościowy</t>
        </is>
      </c>
      <c r="K34" s="7" t="inlineStr">
        <is>
          <t>Piotr Wiśniewski</t>
        </is>
      </c>
      <c r="L34" s="5" t="inlineStr">
        <is>
          <t>Zatwierdzony</t>
        </is>
      </c>
      <c r="M34" s="7" t="inlineStr">
        <is>
          <t>Jan Nowak</t>
        </is>
      </c>
      <c r="N34" s="7" t="inlineStr"/>
    </row>
    <row r="35">
      <c r="A35" s="5" t="inlineStr"/>
      <c r="B35" s="5" t="inlineStr"/>
      <c r="C35" s="5" t="inlineStr"/>
      <c r="D35" s="5" t="inlineStr"/>
      <c r="E35" s="5" t="n"/>
      <c r="F35" s="5" t="n"/>
      <c r="G35" s="7" t="inlineStr">
        <is>
          <t>2026-12-28</t>
        </is>
      </c>
      <c r="H35" s="7" t="inlineStr">
        <is>
          <t>2026-12-30</t>
        </is>
      </c>
      <c r="I35" s="5">
        <f>NETWORKDAYS(G35,H35)</f>
        <v/>
      </c>
      <c r="J35" s="7" t="inlineStr">
        <is>
          <t>Na żądanie</t>
        </is>
      </c>
      <c r="K35" s="7" t="inlineStr">
        <is>
          <t>Anna Nowak</t>
        </is>
      </c>
      <c r="L35" s="5" t="inlineStr">
        <is>
          <t>Zaplanowany</t>
        </is>
      </c>
      <c r="M35" s="7" t="inlineStr"/>
      <c r="N35" s="7" t="inlineStr"/>
    </row>
    <row r="36">
      <c r="A36" s="5" t="n">
        <v>10</v>
      </c>
      <c r="B36" s="5" t="inlineStr">
        <is>
          <t>Joanna Kozłowska</t>
        </is>
      </c>
      <c r="C36" s="5" t="inlineStr">
        <is>
          <t>Asystentka Zarządu</t>
        </is>
      </c>
      <c r="D36" s="5" t="n">
        <v>26</v>
      </c>
      <c r="E36" s="6">
        <f>SUMIF($B$7:$B$100,B36,$I$7:$I$100)</f>
        <v/>
      </c>
      <c r="F36" s="6">
        <f>D36-E36</f>
        <v/>
      </c>
      <c r="G36" s="7" t="inlineStr">
        <is>
          <t>2026-01-11</t>
        </is>
      </c>
      <c r="H36" s="7" t="inlineStr">
        <is>
          <t>2026-01-13</t>
        </is>
      </c>
      <c r="I36" s="5">
        <f>NETWORKDAYS(G36,H36)</f>
        <v/>
      </c>
      <c r="J36" s="7" t="inlineStr">
        <is>
          <t>Wypoczynkowy</t>
        </is>
      </c>
      <c r="K36" s="7" t="inlineStr">
        <is>
          <t>Magdalena Dąbrowska</t>
        </is>
      </c>
      <c r="L36" s="5" t="inlineStr">
        <is>
          <t>Zatwierdzony</t>
        </is>
      </c>
      <c r="M36" s="7" t="inlineStr">
        <is>
          <t>Jan Nowak</t>
        </is>
      </c>
      <c r="N36" s="7" t="inlineStr"/>
    </row>
    <row r="37">
      <c r="A37" s="5" t="inlineStr"/>
      <c r="B37" s="5" t="inlineStr"/>
      <c r="C37" s="5" t="inlineStr"/>
      <c r="D37" s="5" t="inlineStr"/>
      <c r="E37" s="5" t="n"/>
      <c r="F37" s="5" t="n"/>
      <c r="G37" s="7" t="inlineStr">
        <is>
          <t>2026-09-05</t>
        </is>
      </c>
      <c r="H37" s="7" t="inlineStr">
        <is>
          <t>2026-09-09</t>
        </is>
      </c>
      <c r="I37" s="5">
        <f>NETWORKDAYS(G37,H37)</f>
        <v/>
      </c>
      <c r="J37" s="7" t="inlineStr">
        <is>
          <t>Bezpłatny</t>
        </is>
      </c>
      <c r="K37" s="7" t="inlineStr">
        <is>
          <t>Anna Nowak</t>
        </is>
      </c>
      <c r="L37" s="5" t="inlineStr">
        <is>
          <t>Zaplanowany</t>
        </is>
      </c>
      <c r="M37" s="7" t="inlineStr"/>
      <c r="N37" s="7" t="inlineStr"/>
    </row>
  </sheetData>
  <mergeCells count="1">
    <mergeCell ref="A1:N1"/>
  </mergeCells>
  <conditionalFormatting sqref="L7:L38">
    <cfRule type="expression" priority="1" dxfId="0">
      <formula>L7="Zatwierdzony"</formula>
    </cfRule>
    <cfRule type="expression" priority="2" dxfId="1">
      <formula>L7="W trakcie"</formula>
    </cfRule>
    <cfRule type="expression" priority="3" dxfId="2">
      <formula>L7="Wykorzystany"</formula>
    </cfRule>
    <cfRule type="expression" priority="4" dxfId="3">
      <formula>L7="Odwołany"</formula>
    </cfRule>
  </conditionalFormatting>
  <conditionalFormatting sqref="F7:F38">
    <cfRule type="expression" priority="5" dxfId="4">
      <formula>F7&lt;5</formula>
    </cfRule>
    <cfRule type="expression" priority="6" dxfId="1">
      <formula>AND(F7&gt;=5,F7&lt;10)</formula>
    </cfRule>
  </conditionalFormatting>
  <dataValidations count="2">
    <dataValidation sqref="J7:J38" showErrorMessage="1" showInputMessage="1" allowBlank="0" type="list">
      <formula1>"Wypoczynkowy,Na żądanie,Okolicznościowy,Bezpłatny,Szkoleniowy"</formula1>
    </dataValidation>
    <dataValidation sqref="L7:L38" showErrorMessage="1" showInputMessage="1" allowBlank="0" type="list">
      <formula1>"Zaplanowany,Zatwierdzony,W trakcie,Wykorzystany,Odwołany"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4" customWidth="1" min="3" max="3"/>
    <col width="12" customWidth="1" min="4" max="4"/>
    <col width="20" customWidth="1" min="5" max="5"/>
  </cols>
  <sheetData>
    <row r="1" ht="25" customHeight="1">
      <c r="A1" s="8" t="inlineStr">
        <is>
          <t>PODSUMOWANIE URLOPÓW 2026</t>
        </is>
      </c>
    </row>
    <row r="3">
      <c r="A3" s="9" t="inlineStr">
        <is>
          <t>Imię i Nazwisko</t>
        </is>
      </c>
      <c r="B3" s="9" t="inlineStr">
        <is>
          <t>Wymiar</t>
        </is>
      </c>
      <c r="C3" s="9" t="inlineStr">
        <is>
          <t>Wykorzystane</t>
        </is>
      </c>
      <c r="D3" s="9" t="inlineStr">
        <is>
          <t>Pozostałe</t>
        </is>
      </c>
      <c r="E3" s="9" t="inlineStr">
        <is>
          <t>Procent wykorzystania</t>
        </is>
      </c>
    </row>
    <row r="4">
      <c r="A4" s="5" t="inlineStr">
        <is>
          <t>Jan Kowalski</t>
        </is>
      </c>
      <c r="B4" s="5" t="n">
        <v>26</v>
      </c>
      <c r="C4" s="10">
        <f>SUMIF('Plan Urlopów 2026'!$B:$B,A4,'Plan Urlopów 2026'!$I:$I)</f>
        <v/>
      </c>
      <c r="D4" s="10">
        <f>B4-C4</f>
        <v/>
      </c>
      <c r="E4" s="11">
        <f>IF(B4&gt;0,C4/B4,0)</f>
        <v/>
      </c>
    </row>
    <row r="5">
      <c r="A5" s="5" t="inlineStr">
        <is>
          <t>Anna Nowak</t>
        </is>
      </c>
      <c r="B5" s="5" t="n">
        <v>26</v>
      </c>
      <c r="C5" s="10">
        <f>SUMIF('Plan Urlopów 2026'!$B:$B,A5,'Plan Urlopów 2026'!$I:$I)</f>
        <v/>
      </c>
      <c r="D5" s="10">
        <f>B5-C5</f>
        <v/>
      </c>
      <c r="E5" s="11">
        <f>IF(B5&gt;0,C5/B5,0)</f>
        <v/>
      </c>
    </row>
    <row r="6">
      <c r="A6" s="5" t="inlineStr">
        <is>
          <t>Piotr Wiśniewski</t>
        </is>
      </c>
      <c r="B6" s="5" t="n">
        <v>26</v>
      </c>
      <c r="C6" s="10">
        <f>SUMIF('Plan Urlopów 2026'!$B:$B,A6,'Plan Urlopów 2026'!$I:$I)</f>
        <v/>
      </c>
      <c r="D6" s="10">
        <f>B6-C6</f>
        <v/>
      </c>
      <c r="E6" s="11">
        <f>IF(B6&gt;0,C6/B6,0)</f>
        <v/>
      </c>
    </row>
    <row r="7">
      <c r="A7" s="5" t="inlineStr">
        <is>
          <t>Maria Kamińska</t>
        </is>
      </c>
      <c r="B7" s="5" t="n">
        <v>26</v>
      </c>
      <c r="C7" s="10">
        <f>SUMIF('Plan Urlopów 2026'!$B:$B,A7,'Plan Urlopów 2026'!$I:$I)</f>
        <v/>
      </c>
      <c r="D7" s="10">
        <f>B7-C7</f>
        <v/>
      </c>
      <c r="E7" s="11">
        <f>IF(B7&gt;0,C7/B7,0)</f>
        <v/>
      </c>
    </row>
    <row r="8">
      <c r="A8" s="5" t="inlineStr">
        <is>
          <t>Tomasz Zieliński</t>
        </is>
      </c>
      <c r="B8" s="5" t="n">
        <v>26</v>
      </c>
      <c r="C8" s="10">
        <f>SUMIF('Plan Urlopów 2026'!$B:$B,A8,'Plan Urlopów 2026'!$I:$I)</f>
        <v/>
      </c>
      <c r="D8" s="10">
        <f>B8-C8</f>
        <v/>
      </c>
      <c r="E8" s="11">
        <f>IF(B8&gt;0,C8/B8,0)</f>
        <v/>
      </c>
    </row>
    <row r="9">
      <c r="A9" s="5" t="inlineStr">
        <is>
          <t>Katarzyna Lewandowska</t>
        </is>
      </c>
      <c r="B9" s="5" t="n">
        <v>20</v>
      </c>
      <c r="C9" s="10">
        <f>SUMIF('Plan Urlopów 2026'!$B:$B,A9,'Plan Urlopów 2026'!$I:$I)</f>
        <v/>
      </c>
      <c r="D9" s="10">
        <f>B9-C9</f>
        <v/>
      </c>
      <c r="E9" s="11">
        <f>IF(B9&gt;0,C9/B9,0)</f>
        <v/>
      </c>
    </row>
    <row r="10">
      <c r="A10" s="5" t="inlineStr">
        <is>
          <t>Michał Szymański</t>
        </is>
      </c>
      <c r="B10" s="5" t="n">
        <v>26</v>
      </c>
      <c r="C10" s="10">
        <f>SUMIF('Plan Urlopów 2026'!$B:$B,A10,'Plan Urlopów 2026'!$I:$I)</f>
        <v/>
      </c>
      <c r="D10" s="10">
        <f>B10-C10</f>
        <v/>
      </c>
      <c r="E10" s="11">
        <f>IF(B10&gt;0,C10/B10,0)</f>
        <v/>
      </c>
    </row>
    <row r="11">
      <c r="A11" s="5" t="inlineStr">
        <is>
          <t>Magdalena Dąbrowska</t>
        </is>
      </c>
      <c r="B11" s="5" t="n">
        <v>26</v>
      </c>
      <c r="C11" s="10">
        <f>SUMIF('Plan Urlopów 2026'!$B:$B,A11,'Plan Urlopów 2026'!$I:$I)</f>
        <v/>
      </c>
      <c r="D11" s="10">
        <f>B11-C11</f>
        <v/>
      </c>
      <c r="E11" s="11">
        <f>IF(B11&gt;0,C11/B11,0)</f>
        <v/>
      </c>
    </row>
    <row r="12">
      <c r="A12" s="5" t="inlineStr">
        <is>
          <t>Andrzej Woźniak</t>
        </is>
      </c>
      <c r="B12" s="5" t="n">
        <v>20</v>
      </c>
      <c r="C12" s="10">
        <f>SUMIF('Plan Urlopów 2026'!$B:$B,A12,'Plan Urlopów 2026'!$I:$I)</f>
        <v/>
      </c>
      <c r="D12" s="10">
        <f>B12-C12</f>
        <v/>
      </c>
      <c r="E12" s="11">
        <f>IF(B12&gt;0,C12/B12,0)</f>
        <v/>
      </c>
    </row>
    <row r="13">
      <c r="A13" s="5" t="inlineStr">
        <is>
          <t>Joanna Kozłowska</t>
        </is>
      </c>
      <c r="B13" s="5" t="n">
        <v>26</v>
      </c>
      <c r="C13" s="10">
        <f>SUMIF('Plan Urlopów 2026'!$B:$B,A13,'Plan Urlopów 2026'!$I:$I)</f>
        <v/>
      </c>
      <c r="D13" s="10">
        <f>B13-C13</f>
        <v/>
      </c>
      <c r="E13" s="11">
        <f>IF(B13&gt;0,C13/B13,0)</f>
        <v/>
      </c>
    </row>
    <row r="14">
      <c r="A14" s="12" t="inlineStr">
        <is>
          <t>RAZEM</t>
        </is>
      </c>
      <c r="B14" s="12">
        <f>SUM(B4:B13)</f>
        <v/>
      </c>
      <c r="C14" s="12">
        <f>SUM(C4:C13)</f>
        <v/>
      </c>
      <c r="D14" s="12">
        <f>SUM(D4:D13)</f>
        <v/>
      </c>
      <c r="E14" s="13">
        <f>IF(B14&gt;0,C14/B14,0)</f>
        <v/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3"/>
  <sheetViews>
    <sheetView workbookViewId="0">
      <selection activeCell="A1" sqref="A1"/>
    </sheetView>
  </sheetViews>
  <sheetFormatPr baseColWidth="8" defaultRowHeight="15"/>
  <cols>
    <col width="25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</cols>
  <sheetData>
    <row r="1" ht="25" customHeight="1">
      <c r="A1" s="8" t="inlineStr">
        <is>
          <t>KALENDARZ URLOPÓW 2026</t>
        </is>
      </c>
    </row>
    <row r="3">
      <c r="A3" s="14" t="inlineStr">
        <is>
          <t>Pracownik</t>
        </is>
      </c>
      <c r="B3" s="14" t="inlineStr">
        <is>
          <t>Styczeń</t>
        </is>
      </c>
      <c r="C3" s="14" t="inlineStr">
        <is>
          <t>Luty</t>
        </is>
      </c>
      <c r="D3" s="14" t="inlineStr">
        <is>
          <t>Marzec</t>
        </is>
      </c>
      <c r="E3" s="14" t="inlineStr">
        <is>
          <t>Kwiecień</t>
        </is>
      </c>
      <c r="F3" s="14" t="inlineStr">
        <is>
          <t>Maj</t>
        </is>
      </c>
      <c r="G3" s="14" t="inlineStr">
        <is>
          <t>Czerwiec</t>
        </is>
      </c>
      <c r="H3" s="14" t="inlineStr">
        <is>
          <t>Lipiec</t>
        </is>
      </c>
      <c r="I3" s="14" t="inlineStr">
        <is>
          <t>Sierpień</t>
        </is>
      </c>
      <c r="J3" s="14" t="inlineStr">
        <is>
          <t>Wrzesień</t>
        </is>
      </c>
      <c r="K3" s="14" t="inlineStr">
        <is>
          <t>Październik</t>
        </is>
      </c>
      <c r="L3" s="14" t="inlineStr">
        <is>
          <t>Listopad</t>
        </is>
      </c>
      <c r="M3" s="14" t="inlineStr">
        <is>
          <t>Grudzień</t>
        </is>
      </c>
    </row>
    <row r="4">
      <c r="A4" s="15" t="inlineStr">
        <is>
          <t>Jan Kowalski</t>
        </is>
      </c>
      <c r="B4" s="10">
        <f>SUMIFS('Plan Urlopów 2026'!$I:$I,'Plan Urlopów 2026'!$B:$B,A4,'Plan Urlopów 2026'!$G:$G,"&gt;="&amp;DATE(2026,1,1),'Plan Urlopów 2026'!$G:$G,"&lt;"&amp;DATE(2026,2,1))</f>
        <v/>
      </c>
      <c r="C4" s="10">
        <f>SUMIFS('Plan Urlopów 2026'!$I:$I,'Plan Urlopów 2026'!$B:$B,A4,'Plan Urlopów 2026'!$G:$G,"&gt;="&amp;DATE(2026,2,1),'Plan Urlopów 2026'!$G:$G,"&lt;"&amp;DATE(2026,3,1))</f>
        <v/>
      </c>
      <c r="D4" s="10">
        <f>SUMIFS('Plan Urlopów 2026'!$I:$I,'Plan Urlopów 2026'!$B:$B,A4,'Plan Urlopów 2026'!$G:$G,"&gt;="&amp;DATE(2026,3,1),'Plan Urlopów 2026'!$G:$G,"&lt;"&amp;DATE(2026,4,1))</f>
        <v/>
      </c>
      <c r="E4" s="10">
        <f>SUMIFS('Plan Urlopów 2026'!$I:$I,'Plan Urlopów 2026'!$B:$B,A4,'Plan Urlopów 2026'!$G:$G,"&gt;="&amp;DATE(2026,4,1),'Plan Urlopów 2026'!$G:$G,"&lt;"&amp;DATE(2026,5,1))</f>
        <v/>
      </c>
      <c r="F4" s="10">
        <f>SUMIFS('Plan Urlopów 2026'!$I:$I,'Plan Urlopów 2026'!$B:$B,A4,'Plan Urlopów 2026'!$G:$G,"&gt;="&amp;DATE(2026,5,1),'Plan Urlopów 2026'!$G:$G,"&lt;"&amp;DATE(2026,6,1))</f>
        <v/>
      </c>
      <c r="G4" s="10">
        <f>SUMIFS('Plan Urlopów 2026'!$I:$I,'Plan Urlopów 2026'!$B:$B,A4,'Plan Urlopów 2026'!$G:$G,"&gt;="&amp;DATE(2026,6,1),'Plan Urlopów 2026'!$G:$G,"&lt;"&amp;DATE(2026,7,1))</f>
        <v/>
      </c>
      <c r="H4" s="10">
        <f>SUMIFS('Plan Urlopów 2026'!$I:$I,'Plan Urlopów 2026'!$B:$B,A4,'Plan Urlopów 2026'!$G:$G,"&gt;="&amp;DATE(2026,7,1),'Plan Urlopów 2026'!$G:$G,"&lt;"&amp;DATE(2026,8,1))</f>
        <v/>
      </c>
      <c r="I4" s="10">
        <f>SUMIFS('Plan Urlopów 2026'!$I:$I,'Plan Urlopów 2026'!$B:$B,A4,'Plan Urlopów 2026'!$G:$G,"&gt;="&amp;DATE(2026,8,1),'Plan Urlopów 2026'!$G:$G,"&lt;"&amp;DATE(2026,9,1))</f>
        <v/>
      </c>
      <c r="J4" s="10">
        <f>SUMIFS('Plan Urlopów 2026'!$I:$I,'Plan Urlopów 2026'!$B:$B,A4,'Plan Urlopów 2026'!$G:$G,"&gt;="&amp;DATE(2026,9,1),'Plan Urlopów 2026'!$G:$G,"&lt;"&amp;DATE(2026,10,1))</f>
        <v/>
      </c>
      <c r="K4" s="10">
        <f>SUMIFS('Plan Urlopów 2026'!$I:$I,'Plan Urlopów 2026'!$B:$B,A4,'Plan Urlopów 2026'!$G:$G,"&gt;="&amp;DATE(2026,10,1),'Plan Urlopów 2026'!$G:$G,"&lt;"&amp;DATE(2026,11,1))</f>
        <v/>
      </c>
      <c r="L4" s="10">
        <f>SUMIFS('Plan Urlopów 2026'!$I:$I,'Plan Urlopów 2026'!$B:$B,A4,'Plan Urlopów 2026'!$G:$G,"&gt;="&amp;DATE(2026,11,1),'Plan Urlopów 2026'!$G:$G,"&lt;"&amp;DATE(2026,12,1))</f>
        <v/>
      </c>
      <c r="M4" s="10">
        <f>SUMIFS('Plan Urlopów 2026'!$I:$I,'Plan Urlopów 2026'!$B:$B,A4,'Plan Urlopów 2026'!$G:$G,"&gt;="&amp;DATE(2026,12,1),'Plan Urlopów 2026'!$G:$G,"&lt;"&amp;DATE(2026,1,1))</f>
        <v/>
      </c>
    </row>
    <row r="5">
      <c r="A5" s="15" t="inlineStr">
        <is>
          <t>Anna Nowak</t>
        </is>
      </c>
      <c r="B5" s="10">
        <f>SUMIFS('Plan Urlopów 2026'!$I:$I,'Plan Urlopów 2026'!$B:$B,A5,'Plan Urlopów 2026'!$G:$G,"&gt;="&amp;DATE(2026,1,1),'Plan Urlopów 2026'!$G:$G,"&lt;"&amp;DATE(2026,2,1))</f>
        <v/>
      </c>
      <c r="C5" s="10">
        <f>SUMIFS('Plan Urlopów 2026'!$I:$I,'Plan Urlopów 2026'!$B:$B,A5,'Plan Urlopów 2026'!$G:$G,"&gt;="&amp;DATE(2026,2,1),'Plan Urlopów 2026'!$G:$G,"&lt;"&amp;DATE(2026,3,1))</f>
        <v/>
      </c>
      <c r="D5" s="10">
        <f>SUMIFS('Plan Urlopów 2026'!$I:$I,'Plan Urlopów 2026'!$B:$B,A5,'Plan Urlopów 2026'!$G:$G,"&gt;="&amp;DATE(2026,3,1),'Plan Urlopów 2026'!$G:$G,"&lt;"&amp;DATE(2026,4,1))</f>
        <v/>
      </c>
      <c r="E5" s="10">
        <f>SUMIFS('Plan Urlopów 2026'!$I:$I,'Plan Urlopów 2026'!$B:$B,A5,'Plan Urlopów 2026'!$G:$G,"&gt;="&amp;DATE(2026,4,1),'Plan Urlopów 2026'!$G:$G,"&lt;"&amp;DATE(2026,5,1))</f>
        <v/>
      </c>
      <c r="F5" s="10">
        <f>SUMIFS('Plan Urlopów 2026'!$I:$I,'Plan Urlopów 2026'!$B:$B,A5,'Plan Urlopów 2026'!$G:$G,"&gt;="&amp;DATE(2026,5,1),'Plan Urlopów 2026'!$G:$G,"&lt;"&amp;DATE(2026,6,1))</f>
        <v/>
      </c>
      <c r="G5" s="10">
        <f>SUMIFS('Plan Urlopów 2026'!$I:$I,'Plan Urlopów 2026'!$B:$B,A5,'Plan Urlopów 2026'!$G:$G,"&gt;="&amp;DATE(2026,6,1),'Plan Urlopów 2026'!$G:$G,"&lt;"&amp;DATE(2026,7,1))</f>
        <v/>
      </c>
      <c r="H5" s="10">
        <f>SUMIFS('Plan Urlopów 2026'!$I:$I,'Plan Urlopów 2026'!$B:$B,A5,'Plan Urlopów 2026'!$G:$G,"&gt;="&amp;DATE(2026,7,1),'Plan Urlopów 2026'!$G:$G,"&lt;"&amp;DATE(2026,8,1))</f>
        <v/>
      </c>
      <c r="I5" s="10">
        <f>SUMIFS('Plan Urlopów 2026'!$I:$I,'Plan Urlopów 2026'!$B:$B,A5,'Plan Urlopów 2026'!$G:$G,"&gt;="&amp;DATE(2026,8,1),'Plan Urlopów 2026'!$G:$G,"&lt;"&amp;DATE(2026,9,1))</f>
        <v/>
      </c>
      <c r="J5" s="10">
        <f>SUMIFS('Plan Urlopów 2026'!$I:$I,'Plan Urlopów 2026'!$B:$B,A5,'Plan Urlopów 2026'!$G:$G,"&gt;="&amp;DATE(2026,9,1),'Plan Urlopów 2026'!$G:$G,"&lt;"&amp;DATE(2026,10,1))</f>
        <v/>
      </c>
      <c r="K5" s="10">
        <f>SUMIFS('Plan Urlopów 2026'!$I:$I,'Plan Urlopów 2026'!$B:$B,A5,'Plan Urlopów 2026'!$G:$G,"&gt;="&amp;DATE(2026,10,1),'Plan Urlopów 2026'!$G:$G,"&lt;"&amp;DATE(2026,11,1))</f>
        <v/>
      </c>
      <c r="L5" s="10">
        <f>SUMIFS('Plan Urlopów 2026'!$I:$I,'Plan Urlopów 2026'!$B:$B,A5,'Plan Urlopów 2026'!$G:$G,"&gt;="&amp;DATE(2026,11,1),'Plan Urlopów 2026'!$G:$G,"&lt;"&amp;DATE(2026,12,1))</f>
        <v/>
      </c>
      <c r="M5" s="10">
        <f>SUMIFS('Plan Urlopów 2026'!$I:$I,'Plan Urlopów 2026'!$B:$B,A5,'Plan Urlopów 2026'!$G:$G,"&gt;="&amp;DATE(2026,12,1),'Plan Urlopów 2026'!$G:$G,"&lt;"&amp;DATE(2026,1,1))</f>
        <v/>
      </c>
    </row>
    <row r="6">
      <c r="A6" s="15" t="inlineStr">
        <is>
          <t>Piotr Wiśniewski</t>
        </is>
      </c>
      <c r="B6" s="10">
        <f>SUMIFS('Plan Urlopów 2026'!$I:$I,'Plan Urlopów 2026'!$B:$B,A6,'Plan Urlopów 2026'!$G:$G,"&gt;="&amp;DATE(2026,1,1),'Plan Urlopów 2026'!$G:$G,"&lt;"&amp;DATE(2026,2,1))</f>
        <v/>
      </c>
      <c r="C6" s="10">
        <f>SUMIFS('Plan Urlopów 2026'!$I:$I,'Plan Urlopów 2026'!$B:$B,A6,'Plan Urlopów 2026'!$G:$G,"&gt;="&amp;DATE(2026,2,1),'Plan Urlopów 2026'!$G:$G,"&lt;"&amp;DATE(2026,3,1))</f>
        <v/>
      </c>
      <c r="D6" s="10">
        <f>SUMIFS('Plan Urlopów 2026'!$I:$I,'Plan Urlopów 2026'!$B:$B,A6,'Plan Urlopów 2026'!$G:$G,"&gt;="&amp;DATE(2026,3,1),'Plan Urlopów 2026'!$G:$G,"&lt;"&amp;DATE(2026,4,1))</f>
        <v/>
      </c>
      <c r="E6" s="10">
        <f>SUMIFS('Plan Urlopów 2026'!$I:$I,'Plan Urlopów 2026'!$B:$B,A6,'Plan Urlopów 2026'!$G:$G,"&gt;="&amp;DATE(2026,4,1),'Plan Urlopów 2026'!$G:$G,"&lt;"&amp;DATE(2026,5,1))</f>
        <v/>
      </c>
      <c r="F6" s="10">
        <f>SUMIFS('Plan Urlopów 2026'!$I:$I,'Plan Urlopów 2026'!$B:$B,A6,'Plan Urlopów 2026'!$G:$G,"&gt;="&amp;DATE(2026,5,1),'Plan Urlopów 2026'!$G:$G,"&lt;"&amp;DATE(2026,6,1))</f>
        <v/>
      </c>
      <c r="G6" s="10">
        <f>SUMIFS('Plan Urlopów 2026'!$I:$I,'Plan Urlopów 2026'!$B:$B,A6,'Plan Urlopów 2026'!$G:$G,"&gt;="&amp;DATE(2026,6,1),'Plan Urlopów 2026'!$G:$G,"&lt;"&amp;DATE(2026,7,1))</f>
        <v/>
      </c>
      <c r="H6" s="10">
        <f>SUMIFS('Plan Urlopów 2026'!$I:$I,'Plan Urlopów 2026'!$B:$B,A6,'Plan Urlopów 2026'!$G:$G,"&gt;="&amp;DATE(2026,7,1),'Plan Urlopów 2026'!$G:$G,"&lt;"&amp;DATE(2026,8,1))</f>
        <v/>
      </c>
      <c r="I6" s="10">
        <f>SUMIFS('Plan Urlopów 2026'!$I:$I,'Plan Urlopów 2026'!$B:$B,A6,'Plan Urlopów 2026'!$G:$G,"&gt;="&amp;DATE(2026,8,1),'Plan Urlopów 2026'!$G:$G,"&lt;"&amp;DATE(2026,9,1))</f>
        <v/>
      </c>
      <c r="J6" s="10">
        <f>SUMIFS('Plan Urlopów 2026'!$I:$I,'Plan Urlopów 2026'!$B:$B,A6,'Plan Urlopów 2026'!$G:$G,"&gt;="&amp;DATE(2026,9,1),'Plan Urlopów 2026'!$G:$G,"&lt;"&amp;DATE(2026,10,1))</f>
        <v/>
      </c>
      <c r="K6" s="10">
        <f>SUMIFS('Plan Urlopów 2026'!$I:$I,'Plan Urlopów 2026'!$B:$B,A6,'Plan Urlopów 2026'!$G:$G,"&gt;="&amp;DATE(2026,10,1),'Plan Urlopów 2026'!$G:$G,"&lt;"&amp;DATE(2026,11,1))</f>
        <v/>
      </c>
      <c r="L6" s="10">
        <f>SUMIFS('Plan Urlopów 2026'!$I:$I,'Plan Urlopów 2026'!$B:$B,A6,'Plan Urlopów 2026'!$G:$G,"&gt;="&amp;DATE(2026,11,1),'Plan Urlopów 2026'!$G:$G,"&lt;"&amp;DATE(2026,12,1))</f>
        <v/>
      </c>
      <c r="M6" s="10">
        <f>SUMIFS('Plan Urlopów 2026'!$I:$I,'Plan Urlopów 2026'!$B:$B,A6,'Plan Urlopów 2026'!$G:$G,"&gt;="&amp;DATE(2026,12,1),'Plan Urlopów 2026'!$G:$G,"&lt;"&amp;DATE(2026,1,1))</f>
        <v/>
      </c>
    </row>
    <row r="7">
      <c r="A7" s="15" t="inlineStr">
        <is>
          <t>Maria Kamińska</t>
        </is>
      </c>
      <c r="B7" s="10">
        <f>SUMIFS('Plan Urlopów 2026'!$I:$I,'Plan Urlopów 2026'!$B:$B,A7,'Plan Urlopów 2026'!$G:$G,"&gt;="&amp;DATE(2026,1,1),'Plan Urlopów 2026'!$G:$G,"&lt;"&amp;DATE(2026,2,1))</f>
        <v/>
      </c>
      <c r="C7" s="10">
        <f>SUMIFS('Plan Urlopów 2026'!$I:$I,'Plan Urlopów 2026'!$B:$B,A7,'Plan Urlopów 2026'!$G:$G,"&gt;="&amp;DATE(2026,2,1),'Plan Urlopów 2026'!$G:$G,"&lt;"&amp;DATE(2026,3,1))</f>
        <v/>
      </c>
      <c r="D7" s="10">
        <f>SUMIFS('Plan Urlopów 2026'!$I:$I,'Plan Urlopów 2026'!$B:$B,A7,'Plan Urlopów 2026'!$G:$G,"&gt;="&amp;DATE(2026,3,1),'Plan Urlopów 2026'!$G:$G,"&lt;"&amp;DATE(2026,4,1))</f>
        <v/>
      </c>
      <c r="E7" s="10">
        <f>SUMIFS('Plan Urlopów 2026'!$I:$I,'Plan Urlopów 2026'!$B:$B,A7,'Plan Urlopów 2026'!$G:$G,"&gt;="&amp;DATE(2026,4,1),'Plan Urlopów 2026'!$G:$G,"&lt;"&amp;DATE(2026,5,1))</f>
        <v/>
      </c>
      <c r="F7" s="10">
        <f>SUMIFS('Plan Urlopów 2026'!$I:$I,'Plan Urlopów 2026'!$B:$B,A7,'Plan Urlopów 2026'!$G:$G,"&gt;="&amp;DATE(2026,5,1),'Plan Urlopów 2026'!$G:$G,"&lt;"&amp;DATE(2026,6,1))</f>
        <v/>
      </c>
      <c r="G7" s="10">
        <f>SUMIFS('Plan Urlopów 2026'!$I:$I,'Plan Urlopów 2026'!$B:$B,A7,'Plan Urlopów 2026'!$G:$G,"&gt;="&amp;DATE(2026,6,1),'Plan Urlopów 2026'!$G:$G,"&lt;"&amp;DATE(2026,7,1))</f>
        <v/>
      </c>
      <c r="H7" s="10">
        <f>SUMIFS('Plan Urlopów 2026'!$I:$I,'Plan Urlopów 2026'!$B:$B,A7,'Plan Urlopów 2026'!$G:$G,"&gt;="&amp;DATE(2026,7,1),'Plan Urlopów 2026'!$G:$G,"&lt;"&amp;DATE(2026,8,1))</f>
        <v/>
      </c>
      <c r="I7" s="10">
        <f>SUMIFS('Plan Urlopów 2026'!$I:$I,'Plan Urlopów 2026'!$B:$B,A7,'Plan Urlopów 2026'!$G:$G,"&gt;="&amp;DATE(2026,8,1),'Plan Urlopów 2026'!$G:$G,"&lt;"&amp;DATE(2026,9,1))</f>
        <v/>
      </c>
      <c r="J7" s="10">
        <f>SUMIFS('Plan Urlopów 2026'!$I:$I,'Plan Urlopów 2026'!$B:$B,A7,'Plan Urlopów 2026'!$G:$G,"&gt;="&amp;DATE(2026,9,1),'Plan Urlopów 2026'!$G:$G,"&lt;"&amp;DATE(2026,10,1))</f>
        <v/>
      </c>
      <c r="K7" s="10">
        <f>SUMIFS('Plan Urlopów 2026'!$I:$I,'Plan Urlopów 2026'!$B:$B,A7,'Plan Urlopów 2026'!$G:$G,"&gt;="&amp;DATE(2026,10,1),'Plan Urlopów 2026'!$G:$G,"&lt;"&amp;DATE(2026,11,1))</f>
        <v/>
      </c>
      <c r="L7" s="10">
        <f>SUMIFS('Plan Urlopów 2026'!$I:$I,'Plan Urlopów 2026'!$B:$B,A7,'Plan Urlopów 2026'!$G:$G,"&gt;="&amp;DATE(2026,11,1),'Plan Urlopów 2026'!$G:$G,"&lt;"&amp;DATE(2026,12,1))</f>
        <v/>
      </c>
      <c r="M7" s="10">
        <f>SUMIFS('Plan Urlopów 2026'!$I:$I,'Plan Urlopów 2026'!$B:$B,A7,'Plan Urlopów 2026'!$G:$G,"&gt;="&amp;DATE(2026,12,1),'Plan Urlopów 2026'!$G:$G,"&lt;"&amp;DATE(2026,1,1))</f>
        <v/>
      </c>
    </row>
    <row r="8">
      <c r="A8" s="15" t="inlineStr">
        <is>
          <t>Tomasz Zieliński</t>
        </is>
      </c>
      <c r="B8" s="10">
        <f>SUMIFS('Plan Urlopów 2026'!$I:$I,'Plan Urlopów 2026'!$B:$B,A8,'Plan Urlopów 2026'!$G:$G,"&gt;="&amp;DATE(2026,1,1),'Plan Urlopów 2026'!$G:$G,"&lt;"&amp;DATE(2026,2,1))</f>
        <v/>
      </c>
      <c r="C8" s="10">
        <f>SUMIFS('Plan Urlopów 2026'!$I:$I,'Plan Urlopów 2026'!$B:$B,A8,'Plan Urlopów 2026'!$G:$G,"&gt;="&amp;DATE(2026,2,1),'Plan Urlopów 2026'!$G:$G,"&lt;"&amp;DATE(2026,3,1))</f>
        <v/>
      </c>
      <c r="D8" s="10">
        <f>SUMIFS('Plan Urlopów 2026'!$I:$I,'Plan Urlopów 2026'!$B:$B,A8,'Plan Urlopów 2026'!$G:$G,"&gt;="&amp;DATE(2026,3,1),'Plan Urlopów 2026'!$G:$G,"&lt;"&amp;DATE(2026,4,1))</f>
        <v/>
      </c>
      <c r="E8" s="10">
        <f>SUMIFS('Plan Urlopów 2026'!$I:$I,'Plan Urlopów 2026'!$B:$B,A8,'Plan Urlopów 2026'!$G:$G,"&gt;="&amp;DATE(2026,4,1),'Plan Urlopów 2026'!$G:$G,"&lt;"&amp;DATE(2026,5,1))</f>
        <v/>
      </c>
      <c r="F8" s="10">
        <f>SUMIFS('Plan Urlopów 2026'!$I:$I,'Plan Urlopów 2026'!$B:$B,A8,'Plan Urlopów 2026'!$G:$G,"&gt;="&amp;DATE(2026,5,1),'Plan Urlopów 2026'!$G:$G,"&lt;"&amp;DATE(2026,6,1))</f>
        <v/>
      </c>
      <c r="G8" s="10">
        <f>SUMIFS('Plan Urlopów 2026'!$I:$I,'Plan Urlopów 2026'!$B:$B,A8,'Plan Urlopów 2026'!$G:$G,"&gt;="&amp;DATE(2026,6,1),'Plan Urlopów 2026'!$G:$G,"&lt;"&amp;DATE(2026,7,1))</f>
        <v/>
      </c>
      <c r="H8" s="10">
        <f>SUMIFS('Plan Urlopów 2026'!$I:$I,'Plan Urlopów 2026'!$B:$B,A8,'Plan Urlopów 2026'!$G:$G,"&gt;="&amp;DATE(2026,7,1),'Plan Urlopów 2026'!$G:$G,"&lt;"&amp;DATE(2026,8,1))</f>
        <v/>
      </c>
      <c r="I8" s="10">
        <f>SUMIFS('Plan Urlopów 2026'!$I:$I,'Plan Urlopów 2026'!$B:$B,A8,'Plan Urlopów 2026'!$G:$G,"&gt;="&amp;DATE(2026,8,1),'Plan Urlopów 2026'!$G:$G,"&lt;"&amp;DATE(2026,9,1))</f>
        <v/>
      </c>
      <c r="J8" s="10">
        <f>SUMIFS('Plan Urlopów 2026'!$I:$I,'Plan Urlopów 2026'!$B:$B,A8,'Plan Urlopów 2026'!$G:$G,"&gt;="&amp;DATE(2026,9,1),'Plan Urlopów 2026'!$G:$G,"&lt;"&amp;DATE(2026,10,1))</f>
        <v/>
      </c>
      <c r="K8" s="10">
        <f>SUMIFS('Plan Urlopów 2026'!$I:$I,'Plan Urlopów 2026'!$B:$B,A8,'Plan Urlopów 2026'!$G:$G,"&gt;="&amp;DATE(2026,10,1),'Plan Urlopów 2026'!$G:$G,"&lt;"&amp;DATE(2026,11,1))</f>
        <v/>
      </c>
      <c r="L8" s="10">
        <f>SUMIFS('Plan Urlopów 2026'!$I:$I,'Plan Urlopów 2026'!$B:$B,A8,'Plan Urlopów 2026'!$G:$G,"&gt;="&amp;DATE(2026,11,1),'Plan Urlopów 2026'!$G:$G,"&lt;"&amp;DATE(2026,12,1))</f>
        <v/>
      </c>
      <c r="M8" s="10">
        <f>SUMIFS('Plan Urlopów 2026'!$I:$I,'Plan Urlopów 2026'!$B:$B,A8,'Plan Urlopów 2026'!$G:$G,"&gt;="&amp;DATE(2026,12,1),'Plan Urlopów 2026'!$G:$G,"&lt;"&amp;DATE(2026,1,1))</f>
        <v/>
      </c>
    </row>
    <row r="9">
      <c r="A9" s="15" t="inlineStr">
        <is>
          <t>Katarzyna Lewandowska</t>
        </is>
      </c>
      <c r="B9" s="10">
        <f>SUMIFS('Plan Urlopów 2026'!$I:$I,'Plan Urlopów 2026'!$B:$B,A9,'Plan Urlopów 2026'!$G:$G,"&gt;="&amp;DATE(2026,1,1),'Plan Urlopów 2026'!$G:$G,"&lt;"&amp;DATE(2026,2,1))</f>
        <v/>
      </c>
      <c r="C9" s="10">
        <f>SUMIFS('Plan Urlopów 2026'!$I:$I,'Plan Urlopów 2026'!$B:$B,A9,'Plan Urlopów 2026'!$G:$G,"&gt;="&amp;DATE(2026,2,1),'Plan Urlopów 2026'!$G:$G,"&lt;"&amp;DATE(2026,3,1))</f>
        <v/>
      </c>
      <c r="D9" s="10">
        <f>SUMIFS('Plan Urlopów 2026'!$I:$I,'Plan Urlopów 2026'!$B:$B,A9,'Plan Urlopów 2026'!$G:$G,"&gt;="&amp;DATE(2026,3,1),'Plan Urlopów 2026'!$G:$G,"&lt;"&amp;DATE(2026,4,1))</f>
        <v/>
      </c>
      <c r="E9" s="10">
        <f>SUMIFS('Plan Urlopów 2026'!$I:$I,'Plan Urlopów 2026'!$B:$B,A9,'Plan Urlopów 2026'!$G:$G,"&gt;="&amp;DATE(2026,4,1),'Plan Urlopów 2026'!$G:$G,"&lt;"&amp;DATE(2026,5,1))</f>
        <v/>
      </c>
      <c r="F9" s="10">
        <f>SUMIFS('Plan Urlopów 2026'!$I:$I,'Plan Urlopów 2026'!$B:$B,A9,'Plan Urlopów 2026'!$G:$G,"&gt;="&amp;DATE(2026,5,1),'Plan Urlopów 2026'!$G:$G,"&lt;"&amp;DATE(2026,6,1))</f>
        <v/>
      </c>
      <c r="G9" s="10">
        <f>SUMIFS('Plan Urlopów 2026'!$I:$I,'Plan Urlopów 2026'!$B:$B,A9,'Plan Urlopów 2026'!$G:$G,"&gt;="&amp;DATE(2026,6,1),'Plan Urlopów 2026'!$G:$G,"&lt;"&amp;DATE(2026,7,1))</f>
        <v/>
      </c>
      <c r="H9" s="10">
        <f>SUMIFS('Plan Urlopów 2026'!$I:$I,'Plan Urlopów 2026'!$B:$B,A9,'Plan Urlopów 2026'!$G:$G,"&gt;="&amp;DATE(2026,7,1),'Plan Urlopów 2026'!$G:$G,"&lt;"&amp;DATE(2026,8,1))</f>
        <v/>
      </c>
      <c r="I9" s="10">
        <f>SUMIFS('Plan Urlopów 2026'!$I:$I,'Plan Urlopów 2026'!$B:$B,A9,'Plan Urlopów 2026'!$G:$G,"&gt;="&amp;DATE(2026,8,1),'Plan Urlopów 2026'!$G:$G,"&lt;"&amp;DATE(2026,9,1))</f>
        <v/>
      </c>
      <c r="J9" s="10">
        <f>SUMIFS('Plan Urlopów 2026'!$I:$I,'Plan Urlopów 2026'!$B:$B,A9,'Plan Urlopów 2026'!$G:$G,"&gt;="&amp;DATE(2026,9,1),'Plan Urlopów 2026'!$G:$G,"&lt;"&amp;DATE(2026,10,1))</f>
        <v/>
      </c>
      <c r="K9" s="10">
        <f>SUMIFS('Plan Urlopów 2026'!$I:$I,'Plan Urlopów 2026'!$B:$B,A9,'Plan Urlopów 2026'!$G:$G,"&gt;="&amp;DATE(2026,10,1),'Plan Urlopów 2026'!$G:$G,"&lt;"&amp;DATE(2026,11,1))</f>
        <v/>
      </c>
      <c r="L9" s="10">
        <f>SUMIFS('Plan Urlopów 2026'!$I:$I,'Plan Urlopów 2026'!$B:$B,A9,'Plan Urlopów 2026'!$G:$G,"&gt;="&amp;DATE(2026,11,1),'Plan Urlopów 2026'!$G:$G,"&lt;"&amp;DATE(2026,12,1))</f>
        <v/>
      </c>
      <c r="M9" s="10">
        <f>SUMIFS('Plan Urlopów 2026'!$I:$I,'Plan Urlopów 2026'!$B:$B,A9,'Plan Urlopów 2026'!$G:$G,"&gt;="&amp;DATE(2026,12,1),'Plan Urlopów 2026'!$G:$G,"&lt;"&amp;DATE(2026,1,1))</f>
        <v/>
      </c>
    </row>
    <row r="10">
      <c r="A10" s="15" t="inlineStr">
        <is>
          <t>Michał Szymański</t>
        </is>
      </c>
      <c r="B10" s="10">
        <f>SUMIFS('Plan Urlopów 2026'!$I:$I,'Plan Urlopów 2026'!$B:$B,A10,'Plan Urlopów 2026'!$G:$G,"&gt;="&amp;DATE(2026,1,1),'Plan Urlopów 2026'!$G:$G,"&lt;"&amp;DATE(2026,2,1))</f>
        <v/>
      </c>
      <c r="C10" s="10">
        <f>SUMIFS('Plan Urlopów 2026'!$I:$I,'Plan Urlopów 2026'!$B:$B,A10,'Plan Urlopów 2026'!$G:$G,"&gt;="&amp;DATE(2026,2,1),'Plan Urlopów 2026'!$G:$G,"&lt;"&amp;DATE(2026,3,1))</f>
        <v/>
      </c>
      <c r="D10" s="10">
        <f>SUMIFS('Plan Urlopów 2026'!$I:$I,'Plan Urlopów 2026'!$B:$B,A10,'Plan Urlopów 2026'!$G:$G,"&gt;="&amp;DATE(2026,3,1),'Plan Urlopów 2026'!$G:$G,"&lt;"&amp;DATE(2026,4,1))</f>
        <v/>
      </c>
      <c r="E10" s="10">
        <f>SUMIFS('Plan Urlopów 2026'!$I:$I,'Plan Urlopów 2026'!$B:$B,A10,'Plan Urlopów 2026'!$G:$G,"&gt;="&amp;DATE(2026,4,1),'Plan Urlopów 2026'!$G:$G,"&lt;"&amp;DATE(2026,5,1))</f>
        <v/>
      </c>
      <c r="F10" s="10">
        <f>SUMIFS('Plan Urlopów 2026'!$I:$I,'Plan Urlopów 2026'!$B:$B,A10,'Plan Urlopów 2026'!$G:$G,"&gt;="&amp;DATE(2026,5,1),'Plan Urlopów 2026'!$G:$G,"&lt;"&amp;DATE(2026,6,1))</f>
        <v/>
      </c>
      <c r="G10" s="10">
        <f>SUMIFS('Plan Urlopów 2026'!$I:$I,'Plan Urlopów 2026'!$B:$B,A10,'Plan Urlopów 2026'!$G:$G,"&gt;="&amp;DATE(2026,6,1),'Plan Urlopów 2026'!$G:$G,"&lt;"&amp;DATE(2026,7,1))</f>
        <v/>
      </c>
      <c r="H10" s="10">
        <f>SUMIFS('Plan Urlopów 2026'!$I:$I,'Plan Urlopów 2026'!$B:$B,A10,'Plan Urlopów 2026'!$G:$G,"&gt;="&amp;DATE(2026,7,1),'Plan Urlopów 2026'!$G:$G,"&lt;"&amp;DATE(2026,8,1))</f>
        <v/>
      </c>
      <c r="I10" s="10">
        <f>SUMIFS('Plan Urlopów 2026'!$I:$I,'Plan Urlopów 2026'!$B:$B,A10,'Plan Urlopów 2026'!$G:$G,"&gt;="&amp;DATE(2026,8,1),'Plan Urlopów 2026'!$G:$G,"&lt;"&amp;DATE(2026,9,1))</f>
        <v/>
      </c>
      <c r="J10" s="10">
        <f>SUMIFS('Plan Urlopów 2026'!$I:$I,'Plan Urlopów 2026'!$B:$B,A10,'Plan Urlopów 2026'!$G:$G,"&gt;="&amp;DATE(2026,9,1),'Plan Urlopów 2026'!$G:$G,"&lt;"&amp;DATE(2026,10,1))</f>
        <v/>
      </c>
      <c r="K10" s="10">
        <f>SUMIFS('Plan Urlopów 2026'!$I:$I,'Plan Urlopów 2026'!$B:$B,A10,'Plan Urlopów 2026'!$G:$G,"&gt;="&amp;DATE(2026,10,1),'Plan Urlopów 2026'!$G:$G,"&lt;"&amp;DATE(2026,11,1))</f>
        <v/>
      </c>
      <c r="L10" s="10">
        <f>SUMIFS('Plan Urlopów 2026'!$I:$I,'Plan Urlopów 2026'!$B:$B,A10,'Plan Urlopów 2026'!$G:$G,"&gt;="&amp;DATE(2026,11,1),'Plan Urlopów 2026'!$G:$G,"&lt;"&amp;DATE(2026,12,1))</f>
        <v/>
      </c>
      <c r="M10" s="10">
        <f>SUMIFS('Plan Urlopów 2026'!$I:$I,'Plan Urlopów 2026'!$B:$B,A10,'Plan Urlopów 2026'!$G:$G,"&gt;="&amp;DATE(2026,12,1),'Plan Urlopów 2026'!$G:$G,"&lt;"&amp;DATE(2026,1,1))</f>
        <v/>
      </c>
    </row>
    <row r="11">
      <c r="A11" s="15" t="inlineStr">
        <is>
          <t>Magdalena Dąbrowska</t>
        </is>
      </c>
      <c r="B11" s="10">
        <f>SUMIFS('Plan Urlopów 2026'!$I:$I,'Plan Urlopów 2026'!$B:$B,A11,'Plan Urlopów 2026'!$G:$G,"&gt;="&amp;DATE(2026,1,1),'Plan Urlopów 2026'!$G:$G,"&lt;"&amp;DATE(2026,2,1))</f>
        <v/>
      </c>
      <c r="C11" s="10">
        <f>SUMIFS('Plan Urlopów 2026'!$I:$I,'Plan Urlopów 2026'!$B:$B,A11,'Plan Urlopów 2026'!$G:$G,"&gt;="&amp;DATE(2026,2,1),'Plan Urlopów 2026'!$G:$G,"&lt;"&amp;DATE(2026,3,1))</f>
        <v/>
      </c>
      <c r="D11" s="10">
        <f>SUMIFS('Plan Urlopów 2026'!$I:$I,'Plan Urlopów 2026'!$B:$B,A11,'Plan Urlopów 2026'!$G:$G,"&gt;="&amp;DATE(2026,3,1),'Plan Urlopów 2026'!$G:$G,"&lt;"&amp;DATE(2026,4,1))</f>
        <v/>
      </c>
      <c r="E11" s="10">
        <f>SUMIFS('Plan Urlopów 2026'!$I:$I,'Plan Urlopów 2026'!$B:$B,A11,'Plan Urlopów 2026'!$G:$G,"&gt;="&amp;DATE(2026,4,1),'Plan Urlopów 2026'!$G:$G,"&lt;"&amp;DATE(2026,5,1))</f>
        <v/>
      </c>
      <c r="F11" s="10">
        <f>SUMIFS('Plan Urlopów 2026'!$I:$I,'Plan Urlopów 2026'!$B:$B,A11,'Plan Urlopów 2026'!$G:$G,"&gt;="&amp;DATE(2026,5,1),'Plan Urlopów 2026'!$G:$G,"&lt;"&amp;DATE(2026,6,1))</f>
        <v/>
      </c>
      <c r="G11" s="10">
        <f>SUMIFS('Plan Urlopów 2026'!$I:$I,'Plan Urlopów 2026'!$B:$B,A11,'Plan Urlopów 2026'!$G:$G,"&gt;="&amp;DATE(2026,6,1),'Plan Urlopów 2026'!$G:$G,"&lt;"&amp;DATE(2026,7,1))</f>
        <v/>
      </c>
      <c r="H11" s="10">
        <f>SUMIFS('Plan Urlopów 2026'!$I:$I,'Plan Urlopów 2026'!$B:$B,A11,'Plan Urlopów 2026'!$G:$G,"&gt;="&amp;DATE(2026,7,1),'Plan Urlopów 2026'!$G:$G,"&lt;"&amp;DATE(2026,8,1))</f>
        <v/>
      </c>
      <c r="I11" s="10">
        <f>SUMIFS('Plan Urlopów 2026'!$I:$I,'Plan Urlopów 2026'!$B:$B,A11,'Plan Urlopów 2026'!$G:$G,"&gt;="&amp;DATE(2026,8,1),'Plan Urlopów 2026'!$G:$G,"&lt;"&amp;DATE(2026,9,1))</f>
        <v/>
      </c>
      <c r="J11" s="10">
        <f>SUMIFS('Plan Urlopów 2026'!$I:$I,'Plan Urlopów 2026'!$B:$B,A11,'Plan Urlopów 2026'!$G:$G,"&gt;="&amp;DATE(2026,9,1),'Plan Urlopów 2026'!$G:$G,"&lt;"&amp;DATE(2026,10,1))</f>
        <v/>
      </c>
      <c r="K11" s="10">
        <f>SUMIFS('Plan Urlopów 2026'!$I:$I,'Plan Urlopów 2026'!$B:$B,A11,'Plan Urlopów 2026'!$G:$G,"&gt;="&amp;DATE(2026,10,1),'Plan Urlopów 2026'!$G:$G,"&lt;"&amp;DATE(2026,11,1))</f>
        <v/>
      </c>
      <c r="L11" s="10">
        <f>SUMIFS('Plan Urlopów 2026'!$I:$I,'Plan Urlopów 2026'!$B:$B,A11,'Plan Urlopów 2026'!$G:$G,"&gt;="&amp;DATE(2026,11,1),'Plan Urlopów 2026'!$G:$G,"&lt;"&amp;DATE(2026,12,1))</f>
        <v/>
      </c>
      <c r="M11" s="10">
        <f>SUMIFS('Plan Urlopów 2026'!$I:$I,'Plan Urlopów 2026'!$B:$B,A11,'Plan Urlopów 2026'!$G:$G,"&gt;="&amp;DATE(2026,12,1),'Plan Urlopów 2026'!$G:$G,"&lt;"&amp;DATE(2026,1,1))</f>
        <v/>
      </c>
    </row>
    <row r="12">
      <c r="A12" s="15" t="inlineStr">
        <is>
          <t>Andrzej Woźniak</t>
        </is>
      </c>
      <c r="B12" s="10">
        <f>SUMIFS('Plan Urlopów 2026'!$I:$I,'Plan Urlopów 2026'!$B:$B,A12,'Plan Urlopów 2026'!$G:$G,"&gt;="&amp;DATE(2026,1,1),'Plan Urlopów 2026'!$G:$G,"&lt;"&amp;DATE(2026,2,1))</f>
        <v/>
      </c>
      <c r="C12" s="10">
        <f>SUMIFS('Plan Urlopów 2026'!$I:$I,'Plan Urlopów 2026'!$B:$B,A12,'Plan Urlopów 2026'!$G:$G,"&gt;="&amp;DATE(2026,2,1),'Plan Urlopów 2026'!$G:$G,"&lt;"&amp;DATE(2026,3,1))</f>
        <v/>
      </c>
      <c r="D12" s="10">
        <f>SUMIFS('Plan Urlopów 2026'!$I:$I,'Plan Urlopów 2026'!$B:$B,A12,'Plan Urlopów 2026'!$G:$G,"&gt;="&amp;DATE(2026,3,1),'Plan Urlopów 2026'!$G:$G,"&lt;"&amp;DATE(2026,4,1))</f>
        <v/>
      </c>
      <c r="E12" s="10">
        <f>SUMIFS('Plan Urlopów 2026'!$I:$I,'Plan Urlopów 2026'!$B:$B,A12,'Plan Urlopów 2026'!$G:$G,"&gt;="&amp;DATE(2026,4,1),'Plan Urlopów 2026'!$G:$G,"&lt;"&amp;DATE(2026,5,1))</f>
        <v/>
      </c>
      <c r="F12" s="10">
        <f>SUMIFS('Plan Urlopów 2026'!$I:$I,'Plan Urlopów 2026'!$B:$B,A12,'Plan Urlopów 2026'!$G:$G,"&gt;="&amp;DATE(2026,5,1),'Plan Urlopów 2026'!$G:$G,"&lt;"&amp;DATE(2026,6,1))</f>
        <v/>
      </c>
      <c r="G12" s="10">
        <f>SUMIFS('Plan Urlopów 2026'!$I:$I,'Plan Urlopów 2026'!$B:$B,A12,'Plan Urlopów 2026'!$G:$G,"&gt;="&amp;DATE(2026,6,1),'Plan Urlopów 2026'!$G:$G,"&lt;"&amp;DATE(2026,7,1))</f>
        <v/>
      </c>
      <c r="H12" s="10">
        <f>SUMIFS('Plan Urlopów 2026'!$I:$I,'Plan Urlopów 2026'!$B:$B,A12,'Plan Urlopów 2026'!$G:$G,"&gt;="&amp;DATE(2026,7,1),'Plan Urlopów 2026'!$G:$G,"&lt;"&amp;DATE(2026,8,1))</f>
        <v/>
      </c>
      <c r="I12" s="10">
        <f>SUMIFS('Plan Urlopów 2026'!$I:$I,'Plan Urlopów 2026'!$B:$B,A12,'Plan Urlopów 2026'!$G:$G,"&gt;="&amp;DATE(2026,8,1),'Plan Urlopów 2026'!$G:$G,"&lt;"&amp;DATE(2026,9,1))</f>
        <v/>
      </c>
      <c r="J12" s="10">
        <f>SUMIFS('Plan Urlopów 2026'!$I:$I,'Plan Urlopów 2026'!$B:$B,A12,'Plan Urlopów 2026'!$G:$G,"&gt;="&amp;DATE(2026,9,1),'Plan Urlopów 2026'!$G:$G,"&lt;"&amp;DATE(2026,10,1))</f>
        <v/>
      </c>
      <c r="K12" s="10">
        <f>SUMIFS('Plan Urlopów 2026'!$I:$I,'Plan Urlopów 2026'!$B:$B,A12,'Plan Urlopów 2026'!$G:$G,"&gt;="&amp;DATE(2026,10,1),'Plan Urlopów 2026'!$G:$G,"&lt;"&amp;DATE(2026,11,1))</f>
        <v/>
      </c>
      <c r="L12" s="10">
        <f>SUMIFS('Plan Urlopów 2026'!$I:$I,'Plan Urlopów 2026'!$B:$B,A12,'Plan Urlopów 2026'!$G:$G,"&gt;="&amp;DATE(2026,11,1),'Plan Urlopów 2026'!$G:$G,"&lt;"&amp;DATE(2026,12,1))</f>
        <v/>
      </c>
      <c r="M12" s="10">
        <f>SUMIFS('Plan Urlopów 2026'!$I:$I,'Plan Urlopów 2026'!$B:$B,A12,'Plan Urlopów 2026'!$G:$G,"&gt;="&amp;DATE(2026,12,1),'Plan Urlopów 2026'!$G:$G,"&lt;"&amp;DATE(2026,1,1))</f>
        <v/>
      </c>
    </row>
    <row r="13">
      <c r="A13" s="15" t="inlineStr">
        <is>
          <t>Joanna Kozłowska</t>
        </is>
      </c>
      <c r="B13" s="10">
        <f>SUMIFS('Plan Urlopów 2026'!$I:$I,'Plan Urlopów 2026'!$B:$B,A13,'Plan Urlopów 2026'!$G:$G,"&gt;="&amp;DATE(2026,1,1),'Plan Urlopów 2026'!$G:$G,"&lt;"&amp;DATE(2026,2,1))</f>
        <v/>
      </c>
      <c r="C13" s="10">
        <f>SUMIFS('Plan Urlopów 2026'!$I:$I,'Plan Urlopów 2026'!$B:$B,A13,'Plan Urlopów 2026'!$G:$G,"&gt;="&amp;DATE(2026,2,1),'Plan Urlopów 2026'!$G:$G,"&lt;"&amp;DATE(2026,3,1))</f>
        <v/>
      </c>
      <c r="D13" s="10">
        <f>SUMIFS('Plan Urlopów 2026'!$I:$I,'Plan Urlopów 2026'!$B:$B,A13,'Plan Urlopów 2026'!$G:$G,"&gt;="&amp;DATE(2026,3,1),'Plan Urlopów 2026'!$G:$G,"&lt;"&amp;DATE(2026,4,1))</f>
        <v/>
      </c>
      <c r="E13" s="10">
        <f>SUMIFS('Plan Urlopów 2026'!$I:$I,'Plan Urlopów 2026'!$B:$B,A13,'Plan Urlopów 2026'!$G:$G,"&gt;="&amp;DATE(2026,4,1),'Plan Urlopów 2026'!$G:$G,"&lt;"&amp;DATE(2026,5,1))</f>
        <v/>
      </c>
      <c r="F13" s="10">
        <f>SUMIFS('Plan Urlopów 2026'!$I:$I,'Plan Urlopów 2026'!$B:$B,A13,'Plan Urlopów 2026'!$G:$G,"&gt;="&amp;DATE(2026,5,1),'Plan Urlopów 2026'!$G:$G,"&lt;"&amp;DATE(2026,6,1))</f>
        <v/>
      </c>
      <c r="G13" s="10">
        <f>SUMIFS('Plan Urlopów 2026'!$I:$I,'Plan Urlopów 2026'!$B:$B,A13,'Plan Urlopów 2026'!$G:$G,"&gt;="&amp;DATE(2026,6,1),'Plan Urlopów 2026'!$G:$G,"&lt;"&amp;DATE(2026,7,1))</f>
        <v/>
      </c>
      <c r="H13" s="10">
        <f>SUMIFS('Plan Urlopów 2026'!$I:$I,'Plan Urlopów 2026'!$B:$B,A13,'Plan Urlopów 2026'!$G:$G,"&gt;="&amp;DATE(2026,7,1),'Plan Urlopów 2026'!$G:$G,"&lt;"&amp;DATE(2026,8,1))</f>
        <v/>
      </c>
      <c r="I13" s="10">
        <f>SUMIFS('Plan Urlopów 2026'!$I:$I,'Plan Urlopów 2026'!$B:$B,A13,'Plan Urlopów 2026'!$G:$G,"&gt;="&amp;DATE(2026,8,1),'Plan Urlopów 2026'!$G:$G,"&lt;"&amp;DATE(2026,9,1))</f>
        <v/>
      </c>
      <c r="J13" s="10">
        <f>SUMIFS('Plan Urlopów 2026'!$I:$I,'Plan Urlopów 2026'!$B:$B,A13,'Plan Urlopów 2026'!$G:$G,"&gt;="&amp;DATE(2026,9,1),'Plan Urlopów 2026'!$G:$G,"&lt;"&amp;DATE(2026,10,1))</f>
        <v/>
      </c>
      <c r="K13" s="10">
        <f>SUMIFS('Plan Urlopów 2026'!$I:$I,'Plan Urlopów 2026'!$B:$B,A13,'Plan Urlopów 2026'!$G:$G,"&gt;="&amp;DATE(2026,10,1),'Plan Urlopów 2026'!$G:$G,"&lt;"&amp;DATE(2026,11,1))</f>
        <v/>
      </c>
      <c r="L13" s="10">
        <f>SUMIFS('Plan Urlopów 2026'!$I:$I,'Plan Urlopów 2026'!$B:$B,A13,'Plan Urlopów 2026'!$G:$G,"&gt;="&amp;DATE(2026,11,1),'Plan Urlopów 2026'!$G:$G,"&lt;"&amp;DATE(2026,12,1))</f>
        <v/>
      </c>
      <c r="M13" s="10">
        <f>SUMIFS('Plan Urlopów 2026'!$I:$I,'Plan Urlopów 2026'!$B:$B,A13,'Plan Urlopów 2026'!$G:$G,"&gt;="&amp;DATE(2026,12,1),'Plan Urlopów 2026'!$G:$G,"&lt;"&amp;DATE(2026,1,1))</f>
        <v/>
      </c>
    </row>
  </sheetData>
  <mergeCells count="1">
    <mergeCell ref="A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33"/>
  <sheetViews>
    <sheetView workbookViewId="0">
      <selection activeCell="A1" sqref="A1"/>
    </sheetView>
  </sheetViews>
  <sheetFormatPr baseColWidth="8" defaultRowHeight="15"/>
  <cols>
    <col width="5" customWidth="1" min="1" max="1"/>
    <col width="60" customWidth="1" min="2" max="2"/>
    <col width="15" customWidth="1" min="3" max="3"/>
    <col width="15" customWidth="1" min="4" max="4"/>
  </cols>
  <sheetData>
    <row r="1" ht="25" customHeight="1">
      <c r="A1" s="8" t="inlineStr">
        <is>
          <t>INSTRUKCJA OBSŁUGI</t>
        </is>
      </c>
    </row>
    <row r="3" ht="20" customHeight="1">
      <c r="A3" s="16" t="inlineStr"/>
      <c r="B3" s="16" t="inlineStr">
        <is>
          <t>JAK KORZYSTAĆ Z SZABLONU:</t>
        </is>
      </c>
      <c r="C3" s="16" t="inlineStr"/>
      <c r="D3" s="16" t="inlineStr"/>
    </row>
    <row r="4" ht="20" customHeight="1">
      <c r="A4" s="17" t="inlineStr"/>
      <c r="B4" s="17" t="inlineStr"/>
      <c r="C4" s="17" t="inlineStr"/>
      <c r="D4" s="17" t="inlineStr"/>
    </row>
    <row r="5" ht="20" customHeight="1">
      <c r="A5" s="18" t="inlineStr">
        <is>
          <t>1.</t>
        </is>
      </c>
      <c r="B5" s="17" t="inlineStr">
        <is>
          <t>KOMÓRKI ŻÓŁTE - wypełniaj danymi (daty urlopów, typy, zastępstwa)</t>
        </is>
      </c>
      <c r="C5" s="17" t="inlineStr"/>
      <c r="D5" s="17" t="inlineStr"/>
    </row>
    <row r="6" ht="20" customHeight="1">
      <c r="A6" s="18" t="inlineStr">
        <is>
          <t>2.</t>
        </is>
      </c>
      <c r="B6" s="17" t="inlineStr">
        <is>
          <t>KOMÓRKI BIAŁE - nie zmieniaj (automatyczne obliczenia)</t>
        </is>
      </c>
      <c r="C6" s="17" t="inlineStr"/>
      <c r="D6" s="17" t="inlineStr"/>
    </row>
    <row r="7" ht="20" customHeight="1">
      <c r="A7" s="18" t="inlineStr">
        <is>
          <t>3.</t>
        </is>
      </c>
      <c r="B7" s="17" t="inlineStr">
        <is>
          <t>KOMÓRKI NIEBIESKIE - sumy i podsumowania</t>
        </is>
      </c>
      <c r="C7" s="17" t="inlineStr"/>
      <c r="D7" s="17" t="inlineStr"/>
    </row>
    <row r="8" ht="20" customHeight="1">
      <c r="A8" s="17" t="inlineStr"/>
      <c r="B8" s="17" t="inlineStr"/>
      <c r="C8" s="17" t="inlineStr"/>
      <c r="D8" s="17" t="inlineStr"/>
    </row>
    <row r="9" ht="20" customHeight="1">
      <c r="A9" s="16" t="inlineStr"/>
      <c r="B9" s="16" t="inlineStr">
        <is>
          <t>PLAN URLOPÓW:</t>
        </is>
      </c>
      <c r="C9" s="16" t="inlineStr"/>
      <c r="D9" s="16" t="inlineStr"/>
    </row>
    <row r="10" ht="20" customHeight="1">
      <c r="A10" s="17" t="inlineStr"/>
      <c r="B10" s="17" t="inlineStr">
        <is>
          <t>- Wprowadź daty urlopu w kolumnach "Data od" i "Data do"</t>
        </is>
      </c>
      <c r="C10" s="17" t="inlineStr"/>
      <c r="D10" s="17" t="inlineStr"/>
    </row>
    <row r="11" ht="20" customHeight="1">
      <c r="A11" s="17" t="inlineStr"/>
      <c r="B11" s="17" t="inlineStr">
        <is>
          <t>- Wybierz typ urlopu z listy rozwijanej</t>
        </is>
      </c>
      <c r="C11" s="17" t="inlineStr"/>
      <c r="D11" s="17" t="inlineStr"/>
    </row>
    <row r="12" ht="20" customHeight="1">
      <c r="A12" s="17" t="inlineStr"/>
      <c r="B12" s="17" t="inlineStr">
        <is>
          <t>- Wskaż osobę zastępującą</t>
        </is>
      </c>
      <c r="C12" s="17" t="inlineStr"/>
      <c r="D12" s="17" t="inlineStr"/>
    </row>
    <row r="13" ht="20" customHeight="1">
      <c r="A13" s="17" t="inlineStr"/>
      <c r="B13" s="17" t="inlineStr">
        <is>
          <t>- Ustaw status (zaplanowany/zatwierdzony/w trakcie/wykorzystany)</t>
        </is>
      </c>
      <c r="C13" s="17" t="inlineStr"/>
      <c r="D13" s="17" t="inlineStr"/>
    </row>
    <row r="14" ht="20" customHeight="1">
      <c r="A14" s="17" t="inlineStr"/>
      <c r="B14" s="17" t="inlineStr">
        <is>
          <t>- Dni urlopu liczą się automatycznie (bez weekendów)</t>
        </is>
      </c>
      <c r="C14" s="17" t="inlineStr"/>
      <c r="D14" s="17" t="inlineStr"/>
    </row>
    <row r="15" ht="20" customHeight="1">
      <c r="A15" s="17" t="inlineStr"/>
      <c r="B15" s="17" t="inlineStr"/>
      <c r="C15" s="17" t="inlineStr"/>
      <c r="D15" s="17" t="inlineStr"/>
    </row>
    <row r="16" ht="20" customHeight="1">
      <c r="A16" s="16" t="inlineStr"/>
      <c r="B16" s="16" t="inlineStr">
        <is>
          <t>PODSUMOWANIE:</t>
        </is>
      </c>
      <c r="C16" s="16" t="inlineStr"/>
      <c r="D16" s="16" t="inlineStr"/>
    </row>
    <row r="17" ht="20" customHeight="1">
      <c r="A17" s="17" t="inlineStr"/>
      <c r="B17" s="17" t="inlineStr">
        <is>
          <t>- Automatycznie liczy wykorzystane i pozostałe dni</t>
        </is>
      </c>
      <c r="C17" s="17" t="inlineStr"/>
      <c r="D17" s="17" t="inlineStr"/>
    </row>
    <row r="18" ht="20" customHeight="1">
      <c r="A18" s="17" t="inlineStr"/>
      <c r="B18" s="17" t="inlineStr">
        <is>
          <t>- Pokazuje procent wykorzystania urlopu</t>
        </is>
      </c>
      <c r="C18" s="17" t="inlineStr"/>
      <c r="D18" s="17" t="inlineStr"/>
    </row>
    <row r="19" ht="20" customHeight="1">
      <c r="A19" s="17" t="inlineStr"/>
      <c r="B19" s="17" t="inlineStr">
        <is>
          <t>- Wykres przedstawia wykorzystanie graficznie</t>
        </is>
      </c>
      <c r="C19" s="17" t="inlineStr"/>
      <c r="D19" s="17" t="inlineStr"/>
    </row>
    <row r="20" ht="20" customHeight="1">
      <c r="A20" s="16" t="inlineStr"/>
      <c r="B20" s="16" t="inlineStr"/>
      <c r="C20" s="16" t="inlineStr"/>
      <c r="D20" s="16" t="inlineStr"/>
    </row>
    <row r="21" ht="20" customHeight="1">
      <c r="A21" s="17" t="inlineStr"/>
      <c r="B21" s="17" t="inlineStr">
        <is>
          <t>KALENDARZ:</t>
        </is>
      </c>
      <c r="C21" s="17" t="inlineStr"/>
      <c r="D21" s="17" t="inlineStr"/>
    </row>
    <row r="22" ht="20" customHeight="1">
      <c r="A22" s="17" t="inlineStr"/>
      <c r="B22" s="17" t="inlineStr">
        <is>
          <t>- Pokazuje rozkład urlopów w poszczególnych miesiącach</t>
        </is>
      </c>
      <c r="C22" s="17" t="inlineStr"/>
      <c r="D22" s="17" t="inlineStr"/>
    </row>
    <row r="23" ht="20" customHeight="1">
      <c r="A23" s="17" t="inlineStr"/>
      <c r="B23" s="17" t="inlineStr">
        <is>
          <t>- Ułatwia planowanie i unikanie nakładania się urlopów</t>
        </is>
      </c>
      <c r="C23" s="17" t="inlineStr"/>
      <c r="D23" s="17" t="inlineStr"/>
    </row>
    <row r="24" ht="20" customHeight="1">
      <c r="A24" s="16" t="inlineStr"/>
      <c r="B24" s="16" t="inlineStr"/>
      <c r="C24" s="16" t="inlineStr"/>
      <c r="D24" s="16" t="inlineStr"/>
    </row>
    <row r="25" ht="20" customHeight="1">
      <c r="A25" s="17" t="inlineStr"/>
      <c r="B25" s="17" t="inlineStr">
        <is>
          <t>KOLORY STATUSÓW:</t>
        </is>
      </c>
      <c r="C25" s="17" t="inlineStr"/>
      <c r="D25" s="17" t="inlineStr"/>
    </row>
    <row r="26" ht="20" customHeight="1">
      <c r="A26" s="17" t="inlineStr"/>
      <c r="B26" s="17" t="inlineStr">
        <is>
          <t>- Zielony = Zatwierdzony</t>
        </is>
      </c>
      <c r="C26" s="17" t="inlineStr"/>
      <c r="D26" s="17" t="inlineStr"/>
    </row>
    <row r="27" ht="20" customHeight="1">
      <c r="A27" s="17" t="inlineStr"/>
      <c r="B27" s="17" t="inlineStr">
        <is>
          <t>- Żółty = W trakcie</t>
        </is>
      </c>
      <c r="C27" s="17" t="inlineStr"/>
      <c r="D27" s="17" t="inlineStr"/>
    </row>
    <row r="28" ht="20" customHeight="1">
      <c r="A28" s="17" t="inlineStr"/>
      <c r="B28" s="17" t="inlineStr">
        <is>
          <t>- Niebieski = Wykorzystany</t>
        </is>
      </c>
      <c r="C28" s="17" t="inlineStr"/>
      <c r="D28" s="17" t="inlineStr"/>
    </row>
    <row r="29" ht="20" customHeight="1">
      <c r="A29" s="16" t="inlineStr"/>
      <c r="B29" s="16" t="inlineStr">
        <is>
          <t>- Czerwony = Odwołany</t>
        </is>
      </c>
      <c r="C29" s="16" t="inlineStr"/>
      <c r="D29" s="16" t="inlineStr"/>
    </row>
    <row r="30" ht="20" customHeight="1">
      <c r="A30" s="17" t="inlineStr"/>
      <c r="B30" s="17" t="inlineStr"/>
      <c r="C30" s="17" t="inlineStr"/>
      <c r="D30" s="17" t="inlineStr"/>
    </row>
    <row r="31" ht="20" customHeight="1">
      <c r="A31" s="17" t="inlineStr"/>
      <c r="B31" s="17" t="inlineStr">
        <is>
          <t>OSTRZEŻENIA:</t>
        </is>
      </c>
      <c r="C31" s="17" t="inlineStr"/>
      <c r="D31" s="17" t="inlineStr"/>
    </row>
    <row r="32" ht="20" customHeight="1">
      <c r="A32" s="17" t="inlineStr"/>
      <c r="B32" s="17" t="inlineStr">
        <is>
          <t>- Czerwone - mniej niż 5 dni pozostałych</t>
        </is>
      </c>
      <c r="C32" s="17" t="inlineStr"/>
      <c r="D32" s="17" t="inlineStr"/>
    </row>
    <row r="33" ht="20" customHeight="1">
      <c r="A33" s="17" t="inlineStr"/>
      <c r="B33" s="17" t="inlineStr">
        <is>
          <t>- Żółte - 5-9 dni pozostałych</t>
        </is>
      </c>
      <c r="C33" s="17" t="inlineStr"/>
      <c r="D33" s="17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2026-02-02T10:47:38Z</dcterms:created>
  <dcterms:modified xmlns:dcterms="http://purl.org/dc/terms/" xmlns:xsi="http://www.w3.org/2001/XMLSchema-instance" xsi:type="dcterms:W3CDTF">2026-02-02T10:47:38Z</dcterms:modified>
</cp:coreProperties>
</file>