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cje" sheetId="1" state="visible" r:id="rId1"/>
    <sheet xmlns:r="http://schemas.openxmlformats.org/officeDocument/2006/relationships" name="Lista Mieszkańców" sheetId="2" state="visible" r:id="rId2"/>
    <sheet xmlns:r="http://schemas.openxmlformats.org/officeDocument/2006/relationships" name="Opłaty Miesięczne" sheetId="3" state="visible" r:id="rId3"/>
    <sheet xmlns:r="http://schemas.openxmlformats.org/officeDocument/2006/relationships" name="Rozliczenie Roczne" sheetId="4" state="visible" r:id="rId4"/>
    <sheet xmlns:r="http://schemas.openxmlformats.org/officeDocument/2006/relationships" name="Wpłaty i Zaległości" sheetId="5" state="visible" r:id="rId5"/>
    <sheet xmlns:r="http://schemas.openxmlformats.org/officeDocument/2006/relationships" name="Remont i Inwestycj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yyyy-mm-dd h:mm:ss"/>
    <numFmt numFmtId="166" formatCode="DD-MM-YYYY"/>
  </numFmts>
  <fonts count="9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i val="1"/>
      <sz val="9"/>
    </font>
    <font>
      <b val="1"/>
      <color rgb="001E3A8A"/>
      <sz val="16"/>
    </font>
    <font>
      <b val="1"/>
      <color rgb="001E3A8A"/>
      <sz val="12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2" fontId="0" fillId="3" borderId="1" applyAlignment="1" pivotButton="0" quotePrefix="0" xfId="0">
      <alignment vertical="center"/>
    </xf>
    <xf numFmtId="2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3" fillId="0" borderId="1" pivotButton="0" quotePrefix="0" xfId="0"/>
    <xf numFmtId="0" fontId="0" fillId="0" borderId="1" pivotButton="0" quotePrefix="0" xfId="0"/>
    <xf numFmtId="2" fontId="3" fillId="4" borderId="1" pivotButton="0" quotePrefix="0" xfId="0"/>
    <xf numFmtId="0" fontId="3" fillId="4" borderId="1" pivotButton="0" quotePrefix="0" xfId="0"/>
    <xf numFmtId="2" fontId="0" fillId="0" borderId="1" applyAlignment="1" pivotButton="0" quotePrefix="0" xfId="0">
      <alignment horizontal="center" vertical="center"/>
    </xf>
    <xf numFmtId="164" fontId="0" fillId="0" borderId="1" pivotButton="0" quotePrefix="0" xfId="0"/>
    <xf numFmtId="164" fontId="0" fillId="3" borderId="1" pivotButton="0" quotePrefix="0" xfId="0"/>
    <xf numFmtId="164" fontId="3" fillId="4" borderId="1" pivotButton="0" quotePrefix="0" xfId="0"/>
    <xf numFmtId="0" fontId="3" fillId="0" borderId="0" pivotButton="0" quotePrefix="0" xfId="0"/>
    <xf numFmtId="0" fontId="4" fillId="0" borderId="0" pivotButton="0" quotePrefix="0" xfId="0"/>
    <xf numFmtId="166" fontId="0" fillId="3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INSTRUKCJA OBSŁUGI - WSPÓLNOTA MIESZKANIOWA</t>
        </is>
      </c>
    </row>
    <row r="2">
      <c r="A2" t="inlineStr"/>
    </row>
    <row r="3">
      <c r="A3" s="2" t="inlineStr">
        <is>
          <t>ARKUSZ: Lista Mieszkańców</t>
        </is>
      </c>
    </row>
    <row r="4">
      <c r="A4" s="3" t="inlineStr">
        <is>
          <t>• Zawiera podstawowe dane wszystkich mieszkańców wspólnoty</t>
        </is>
      </c>
    </row>
    <row r="5">
      <c r="A5" s="3" t="inlineStr">
        <is>
          <t>• Pola ŻÓŁTE to dane do uzupełnienia (powierzchnia, uwagi)</t>
        </is>
      </c>
    </row>
    <row r="6">
      <c r="A6" s="3" t="inlineStr">
        <is>
          <t>• Udział % jest obliczany automatycznie na podstawie powierzchni</t>
        </is>
      </c>
    </row>
    <row r="7">
      <c r="A7" t="inlineStr"/>
    </row>
    <row r="8">
      <c r="A8" s="2" t="inlineStr">
        <is>
          <t>ARKUSZ: Opłaty Miesięczne</t>
        </is>
      </c>
    </row>
    <row r="9">
      <c r="A9" s="3" t="inlineStr">
        <is>
          <t>• Miesięczne rozliczenie opłat dla każdego lokalu</t>
        </is>
      </c>
    </row>
    <row r="10">
      <c r="A10" s="3" t="inlineStr">
        <is>
          <t>• Fundusz remontowy i sprzątanie liczone automatycznie wg stawek</t>
        </is>
      </c>
    </row>
    <row r="11">
      <c r="A11" s="3" t="inlineStr">
        <is>
          <t>• Wypełnij ŻÓŁTE pola: woda, śmieci, konserwacja, inne</t>
        </is>
      </c>
    </row>
    <row r="12">
      <c r="A12" s="3" t="inlineStr">
        <is>
          <t>• Kolumna RAZEM sumuje wszystkie opłaty dla lokalu</t>
        </is>
      </c>
    </row>
    <row r="13">
      <c r="A13" t="inlineStr"/>
    </row>
    <row r="14">
      <c r="A14" s="2" t="inlineStr">
        <is>
          <t>ARKUSZ: Rozliczenie Roczne</t>
        </is>
      </c>
    </row>
    <row r="15">
      <c r="A15" s="3" t="inlineStr">
        <is>
          <t>• Zestawienie roczne wszystkich wpływów i wydatków</t>
        </is>
      </c>
    </row>
    <row r="16">
      <c r="A16" s="3" t="inlineStr">
        <is>
          <t>• Wprowadzaj kwoty w ŻÓŁTYCH polach dla każdego miesiąca</t>
        </is>
      </c>
    </row>
    <row r="17">
      <c r="A17" s="3" t="inlineStr">
        <is>
          <t>• Sumy miesięczne i roczne obliczają się automatycznie</t>
        </is>
      </c>
    </row>
    <row r="18">
      <c r="A18" t="inlineStr"/>
    </row>
    <row r="19">
      <c r="A19" s="2" t="inlineStr">
        <is>
          <t>ARKUSZ: Wpłaty i Zaległości</t>
        </is>
      </c>
    </row>
    <row r="20">
      <c r="A20" s="3" t="inlineStr">
        <is>
          <t>• Kontrola wpłat i zaległości mieszkańców</t>
        </is>
      </c>
    </row>
    <row r="21">
      <c r="A21" s="3" t="inlineStr">
        <is>
          <t>• Wprowadź kwotę wpłaconą i datę wpłaty</t>
        </is>
      </c>
    </row>
    <row r="22">
      <c r="A22" s="3" t="inlineStr">
        <is>
          <t>• Status zmienia się automatycznie (opłacone/zaległość)</t>
        </is>
      </c>
    </row>
    <row r="23">
      <c r="A23" s="3" t="inlineStr">
        <is>
          <t>• Kolumna zaległość pokazuje różnicę (kolor: zielony=OK, czerwony=zaległość)</t>
        </is>
      </c>
    </row>
    <row r="24">
      <c r="A24" t="inlineStr"/>
    </row>
    <row r="25">
      <c r="A25" s="2" t="inlineStr">
        <is>
          <t>ARKUSZ: Remont i Inwestycje</t>
        </is>
      </c>
    </row>
    <row r="26">
      <c r="A26" s="3" t="inlineStr">
        <is>
          <t>• Rejestr planowanych i wykonanych prac remontowych</t>
        </is>
      </c>
    </row>
    <row r="27">
      <c r="A27" s="3" t="inlineStr">
        <is>
          <t>• Wypełnij wszystkie ŻÓŁTE pola dla nowej pozycji</t>
        </is>
      </c>
    </row>
    <row r="28">
      <c r="A28" s="3" t="inlineStr">
        <is>
          <t>• Porównanie kosztów planowanych vs rzeczywistych</t>
        </is>
      </c>
    </row>
    <row r="29">
      <c r="A29" t="inlineStr"/>
    </row>
    <row r="30">
      <c r="A30" s="4" t="inlineStr">
        <is>
          <t>WSKAZÓWKI:</t>
        </is>
      </c>
    </row>
    <row r="31">
      <c r="A31" s="3" t="inlineStr">
        <is>
          <t>✓ Regularnie zapisuj plik (Ctrl+S)</t>
        </is>
      </c>
    </row>
    <row r="32">
      <c r="A32" s="3" t="inlineStr">
        <is>
          <t>✓ Rób kopie zapasowe co miesiąc</t>
        </is>
      </c>
    </row>
    <row r="33">
      <c r="A33" s="3" t="inlineStr">
        <is>
          <t>✓ Nie usuwaj formuł (białe komórki)</t>
        </is>
      </c>
    </row>
    <row r="34">
      <c r="A34" s="3" t="inlineStr">
        <is>
          <t>✓ Wypełniaj tylko ŻÓŁTE pola</t>
        </is>
      </c>
    </row>
    <row r="35">
      <c r="A35" t="inlineStr"/>
    </row>
    <row r="36">
      <c r="A36" s="4" t="inlineStr">
        <is>
          <t>KOLORY:</t>
        </is>
      </c>
    </row>
    <row r="37">
      <c r="A37" s="3" t="inlineStr">
        <is>
          <t>🟦 Niebieski nagłówek = tytuł kolumny</t>
        </is>
      </c>
    </row>
    <row r="38">
      <c r="A38" t="inlineStr">
        <is>
          <t>🟨 Żółte tło = wypełnij danymi</t>
        </is>
      </c>
    </row>
    <row r="39">
      <c r="A39" t="inlineStr">
        <is>
          <t>⬜ Białe tło = formuła/nie zmieniaj</t>
        </is>
      </c>
    </row>
    <row r="40">
      <c r="A40" s="3" t="inlineStr">
        <is>
          <t>🟦 Jasny niebieski = suma/wynik</t>
        </is>
      </c>
    </row>
  </sheetData>
  <mergeCells count="40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25" customWidth="1" min="4" max="4"/>
    <col width="16" customWidth="1" min="5" max="5"/>
    <col width="12" customWidth="1" min="6" max="6"/>
    <col width="10" customWidth="1" min="7" max="7"/>
    <col width="20" customWidth="1" min="8" max="8"/>
  </cols>
  <sheetData>
    <row r="1">
      <c r="A1" s="5" t="inlineStr">
        <is>
          <t>WSPÓLNOTA MIESZKANIOWA - LISTA MIESZKAŃCÓW</t>
        </is>
      </c>
    </row>
    <row r="3">
      <c r="A3" s="6" t="inlineStr">
        <is>
          <t>Nr lokalu</t>
        </is>
      </c>
      <c r="B3" s="6" t="inlineStr">
        <is>
          <t>Właściciel</t>
        </is>
      </c>
      <c r="C3" s="6" t="inlineStr">
        <is>
          <t>Telefon</t>
        </is>
      </c>
      <c r="D3" s="6" t="inlineStr">
        <is>
          <t>Email</t>
        </is>
      </c>
      <c r="E3" s="6" t="inlineStr">
        <is>
          <t>Powierzchnia (m²)</t>
        </is>
      </c>
      <c r="F3" s="6" t="inlineStr">
        <is>
          <t>Udział (%)</t>
        </is>
      </c>
      <c r="G3" s="6" t="inlineStr">
        <is>
          <t>Osoby</t>
        </is>
      </c>
      <c r="H3" s="6" t="inlineStr">
        <is>
          <t>Uwagi</t>
        </is>
      </c>
    </row>
    <row r="4">
      <c r="A4" s="7" t="inlineStr">
        <is>
          <t>1</t>
        </is>
      </c>
      <c r="B4" s="8" t="inlineStr">
        <is>
          <t>Jan Kowalski</t>
        </is>
      </c>
      <c r="C4" s="8" t="inlineStr">
        <is>
          <t>512-345-678</t>
        </is>
      </c>
      <c r="D4" s="8" t="inlineStr">
        <is>
          <t>jan.kowalski@email.pl</t>
        </is>
      </c>
      <c r="E4" s="9" t="n">
        <v>45.5</v>
      </c>
      <c r="F4" s="10">
        <f>E4/$E$14*100</f>
        <v/>
      </c>
      <c r="G4" s="7" t="n">
        <v>2</v>
      </c>
      <c r="H4" s="11" t="inlineStr"/>
    </row>
    <row r="5">
      <c r="A5" s="7" t="inlineStr">
        <is>
          <t>2</t>
        </is>
      </c>
      <c r="B5" s="8" t="inlineStr">
        <is>
          <t>Anna Nowak</t>
        </is>
      </c>
      <c r="C5" s="8" t="inlineStr">
        <is>
          <t>601-234-567</t>
        </is>
      </c>
      <c r="D5" s="8" t="inlineStr">
        <is>
          <t>anna.nowak@email.pl</t>
        </is>
      </c>
      <c r="E5" s="9" t="n">
        <v>62</v>
      </c>
      <c r="F5" s="10">
        <f>E5/$E$14*100</f>
        <v/>
      </c>
      <c r="G5" s="7" t="n">
        <v>3</v>
      </c>
      <c r="H5" s="11" t="inlineStr"/>
    </row>
    <row r="6">
      <c r="A6" s="7" t="inlineStr">
        <is>
          <t>3</t>
        </is>
      </c>
      <c r="B6" s="8" t="inlineStr">
        <is>
          <t>Piotr Wiśniewski</t>
        </is>
      </c>
      <c r="C6" s="8" t="inlineStr">
        <is>
          <t>698-765-432</t>
        </is>
      </c>
      <c r="D6" s="8" t="inlineStr">
        <is>
          <t>p.wisniewski@email.pl</t>
        </is>
      </c>
      <c r="E6" s="9" t="n">
        <v>38.2</v>
      </c>
      <c r="F6" s="10">
        <f>E6/$E$14*100</f>
        <v/>
      </c>
      <c r="G6" s="7" t="n">
        <v>1</v>
      </c>
      <c r="H6" s="11" t="inlineStr">
        <is>
          <t>Wynajmowany</t>
        </is>
      </c>
    </row>
    <row r="7">
      <c r="A7" s="7" t="inlineStr">
        <is>
          <t>4</t>
        </is>
      </c>
      <c r="B7" s="8" t="inlineStr">
        <is>
          <t>Maria Kamińska</t>
        </is>
      </c>
      <c r="C7" s="8" t="inlineStr">
        <is>
          <t>723-456-789</t>
        </is>
      </c>
      <c r="D7" s="8" t="inlineStr">
        <is>
          <t>maria.k@email.pl</t>
        </is>
      </c>
      <c r="E7" s="9" t="n">
        <v>55.8</v>
      </c>
      <c r="F7" s="10">
        <f>E7/$E$14*100</f>
        <v/>
      </c>
      <c r="G7" s="7" t="n">
        <v>2</v>
      </c>
      <c r="H7" s="11" t="inlineStr"/>
    </row>
    <row r="8">
      <c r="A8" s="7" t="inlineStr">
        <is>
          <t>5</t>
        </is>
      </c>
      <c r="B8" s="8" t="inlineStr">
        <is>
          <t>Tomasz Lewandowski</t>
        </is>
      </c>
      <c r="C8" s="8" t="inlineStr">
        <is>
          <t>512-987-654</t>
        </is>
      </c>
      <c r="D8" s="8" t="inlineStr">
        <is>
          <t>t.lewandowski@email.pl</t>
        </is>
      </c>
      <c r="E8" s="9" t="n">
        <v>48</v>
      </c>
      <c r="F8" s="10">
        <f>E8/$E$14*100</f>
        <v/>
      </c>
      <c r="G8" s="7" t="n">
        <v>4</v>
      </c>
      <c r="H8" s="11" t="inlineStr"/>
    </row>
    <row r="9">
      <c r="A9" s="7" t="inlineStr">
        <is>
          <t>6</t>
        </is>
      </c>
      <c r="B9" s="8" t="inlineStr">
        <is>
          <t>Katarzyna Zielińska</t>
        </is>
      </c>
      <c r="C9" s="8" t="inlineStr">
        <is>
          <t>601-111-222</t>
        </is>
      </c>
      <c r="D9" s="8" t="inlineStr">
        <is>
          <t>kzielinska@email.pl</t>
        </is>
      </c>
      <c r="E9" s="9" t="n">
        <v>71.5</v>
      </c>
      <c r="F9" s="10">
        <f>E9/$E$14*100</f>
        <v/>
      </c>
      <c r="G9" s="7" t="n">
        <v>2</v>
      </c>
      <c r="H9" s="11" t="inlineStr"/>
    </row>
    <row r="10">
      <c r="A10" s="7" t="inlineStr">
        <is>
          <t>7</t>
        </is>
      </c>
      <c r="B10" s="8" t="inlineStr">
        <is>
          <t>Andrzej Woźniak</t>
        </is>
      </c>
      <c r="C10" s="8" t="inlineStr">
        <is>
          <t>698-333-444</t>
        </is>
      </c>
      <c r="D10" s="8" t="inlineStr">
        <is>
          <t>awozniak@email.pl</t>
        </is>
      </c>
      <c r="E10" s="9" t="n">
        <v>42</v>
      </c>
      <c r="F10" s="10">
        <f>E10/$E$14*100</f>
        <v/>
      </c>
      <c r="G10" s="7" t="n">
        <v>1</v>
      </c>
      <c r="H10" s="11" t="inlineStr"/>
    </row>
    <row r="11">
      <c r="A11" s="7" t="inlineStr">
        <is>
          <t>8</t>
        </is>
      </c>
      <c r="B11" s="8" t="inlineStr">
        <is>
          <t>Joanna Kozłowska</t>
        </is>
      </c>
      <c r="C11" s="8" t="inlineStr">
        <is>
          <t>723-555-666</t>
        </is>
      </c>
      <c r="D11" s="8" t="inlineStr">
        <is>
          <t>j.kozlowska@email.pl</t>
        </is>
      </c>
      <c r="E11" s="9" t="n">
        <v>58.3</v>
      </c>
      <c r="F11" s="10">
        <f>E11/$E$14*100</f>
        <v/>
      </c>
      <c r="G11" s="7" t="n">
        <v>3</v>
      </c>
      <c r="H11" s="11" t="inlineStr">
        <is>
          <t>Przedstawiciel</t>
        </is>
      </c>
    </row>
    <row r="12">
      <c r="A12" s="7" t="inlineStr">
        <is>
          <t>9</t>
        </is>
      </c>
      <c r="B12" s="8" t="inlineStr">
        <is>
          <t>Marek Jankowski</t>
        </is>
      </c>
      <c r="C12" s="8" t="inlineStr">
        <is>
          <t>512-777-888</t>
        </is>
      </c>
      <c r="D12" s="8" t="inlineStr">
        <is>
          <t>mjankowski@email.pl</t>
        </is>
      </c>
      <c r="E12" s="9" t="n">
        <v>39.7</v>
      </c>
      <c r="F12" s="10">
        <f>E12/$E$14*100</f>
        <v/>
      </c>
      <c r="G12" s="7" t="n">
        <v>2</v>
      </c>
      <c r="H12" s="11" t="inlineStr"/>
    </row>
    <row r="13">
      <c r="A13" s="7" t="inlineStr">
        <is>
          <t>10</t>
        </is>
      </c>
      <c r="B13" s="8" t="inlineStr">
        <is>
          <t>Ewa Wojciechowska</t>
        </is>
      </c>
      <c r="C13" s="8" t="inlineStr">
        <is>
          <t>601-999-000</t>
        </is>
      </c>
      <c r="D13" s="8" t="inlineStr">
        <is>
          <t>ewaw@email.pl</t>
        </is>
      </c>
      <c r="E13" s="9" t="n">
        <v>52</v>
      </c>
      <c r="F13" s="10">
        <f>E13/$E$14*100</f>
        <v/>
      </c>
      <c r="G13" s="7" t="n">
        <v>2</v>
      </c>
      <c r="H13" s="11" t="inlineStr"/>
    </row>
    <row r="14">
      <c r="A14" s="12" t="inlineStr">
        <is>
          <t>RAZEM:</t>
        </is>
      </c>
      <c r="B14" s="13" t="n"/>
      <c r="C14" s="13" t="n"/>
      <c r="D14" s="13" t="n"/>
      <c r="E14" s="14">
        <f>SUM(E4:E13)</f>
        <v/>
      </c>
      <c r="F14" s="14">
        <f>SUM(F4:F13)</f>
        <v/>
      </c>
      <c r="G14" s="15">
        <f>SUM(G4:G13)</f>
        <v/>
      </c>
      <c r="H14" s="13" t="n"/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0" customWidth="1" min="3" max="3"/>
    <col width="15" customWidth="1" min="4" max="4"/>
    <col width="12" customWidth="1" min="5" max="5"/>
    <col width="14" customWidth="1" min="6" max="6"/>
    <col width="13" customWidth="1" min="7" max="7"/>
    <col width="13" customWidth="1" min="8" max="8"/>
    <col width="12" customWidth="1" min="9" max="9"/>
    <col width="15" customWidth="1" min="10" max="10"/>
  </cols>
  <sheetData>
    <row r="1">
      <c r="A1" s="5" t="inlineStr">
        <is>
          <t>OPŁATY ZA MIESIĄC: 02/2026</t>
        </is>
      </c>
    </row>
    <row r="3">
      <c r="A3" s="6" t="inlineStr">
        <is>
          <t>Nr lokalu</t>
        </is>
      </c>
      <c r="B3" s="6" t="inlineStr">
        <is>
          <t>Właściciel</t>
        </is>
      </c>
      <c r="C3" s="6" t="inlineStr">
        <is>
          <t>Pow. (m²)</t>
        </is>
      </c>
      <c r="D3" s="6" t="inlineStr">
        <is>
          <t>Fundusz remontowy</t>
        </is>
      </c>
      <c r="E3" s="6" t="inlineStr">
        <is>
          <t>Woda</t>
        </is>
      </c>
      <c r="F3" s="6" t="inlineStr">
        <is>
          <t>Wywóz śmieci</t>
        </is>
      </c>
      <c r="G3" s="6" t="inlineStr">
        <is>
          <t>Konserwacja</t>
        </is>
      </c>
      <c r="H3" s="6" t="inlineStr">
        <is>
          <t>Sprzątanie</t>
        </is>
      </c>
      <c r="I3" s="6" t="inlineStr">
        <is>
          <t>Inne</t>
        </is>
      </c>
      <c r="J3" s="6" t="inlineStr">
        <is>
          <t>RAZEM</t>
        </is>
      </c>
    </row>
    <row r="4">
      <c r="A4" s="7" t="inlineStr">
        <is>
          <t>1</t>
        </is>
      </c>
      <c r="B4" s="13" t="inlineStr">
        <is>
          <t>Jan Kowalski</t>
        </is>
      </c>
      <c r="C4" s="16" t="n">
        <v>45.5</v>
      </c>
      <c r="D4" s="17">
        <f>C4*2.5</f>
        <v/>
      </c>
      <c r="E4" s="18" t="n">
        <v>45.2</v>
      </c>
      <c r="F4" s="18" t="n">
        <v>35</v>
      </c>
      <c r="G4" s="18" t="n">
        <v>12.5</v>
      </c>
      <c r="H4" s="17">
        <f>C4*0.8</f>
        <v/>
      </c>
      <c r="I4" s="18" t="n">
        <v>0</v>
      </c>
      <c r="J4" s="19">
        <f>SUM(D4:I4)</f>
        <v/>
      </c>
    </row>
    <row r="5">
      <c r="A5" s="7" t="inlineStr">
        <is>
          <t>2</t>
        </is>
      </c>
      <c r="B5" s="13" t="inlineStr">
        <is>
          <t>Anna Nowak</t>
        </is>
      </c>
      <c r="C5" s="16" t="n">
        <v>62</v>
      </c>
      <c r="D5" s="17">
        <f>C5*2.5</f>
        <v/>
      </c>
      <c r="E5" s="18" t="n">
        <v>62.8</v>
      </c>
      <c r="F5" s="18" t="n">
        <v>45</v>
      </c>
      <c r="G5" s="18" t="n">
        <v>15.5</v>
      </c>
      <c r="H5" s="17">
        <f>C5*0.8</f>
        <v/>
      </c>
      <c r="I5" s="18" t="n">
        <v>0</v>
      </c>
      <c r="J5" s="19">
        <f>SUM(D5:I5)</f>
        <v/>
      </c>
    </row>
    <row r="6">
      <c r="A6" s="7" t="inlineStr">
        <is>
          <t>3</t>
        </is>
      </c>
      <c r="B6" s="13" t="inlineStr">
        <is>
          <t>Piotr Wiśniewski</t>
        </is>
      </c>
      <c r="C6" s="16" t="n">
        <v>38.2</v>
      </c>
      <c r="D6" s="17">
        <f>C6*2.5</f>
        <v/>
      </c>
      <c r="E6" s="18" t="n">
        <v>28.5</v>
      </c>
      <c r="F6" s="18" t="n">
        <v>25</v>
      </c>
      <c r="G6" s="18" t="n">
        <v>9.550000000000001</v>
      </c>
      <c r="H6" s="17">
        <f>C6*0.8</f>
        <v/>
      </c>
      <c r="I6" s="18" t="n">
        <v>0</v>
      </c>
      <c r="J6" s="19">
        <f>SUM(D6:I6)</f>
        <v/>
      </c>
    </row>
    <row r="7">
      <c r="A7" s="7" t="inlineStr">
        <is>
          <t>4</t>
        </is>
      </c>
      <c r="B7" s="13" t="inlineStr">
        <is>
          <t>Maria Kamińska</t>
        </is>
      </c>
      <c r="C7" s="16" t="n">
        <v>55.8</v>
      </c>
      <c r="D7" s="17">
        <f>C7*2.5</f>
        <v/>
      </c>
      <c r="E7" s="18" t="n">
        <v>51.3</v>
      </c>
      <c r="F7" s="18" t="n">
        <v>35</v>
      </c>
      <c r="G7" s="18" t="n">
        <v>13.95</v>
      </c>
      <c r="H7" s="17">
        <f>C7*0.8</f>
        <v/>
      </c>
      <c r="I7" s="18" t="n">
        <v>25</v>
      </c>
      <c r="J7" s="19">
        <f>SUM(D7:I7)</f>
        <v/>
      </c>
    </row>
    <row r="8">
      <c r="A8" s="7" t="inlineStr">
        <is>
          <t>5</t>
        </is>
      </c>
      <c r="B8" s="13" t="inlineStr">
        <is>
          <t>Tomasz Lewandowski</t>
        </is>
      </c>
      <c r="C8" s="16" t="n">
        <v>48</v>
      </c>
      <c r="D8" s="17">
        <f>C8*2.5</f>
        <v/>
      </c>
      <c r="E8" s="18" t="n">
        <v>73.40000000000001</v>
      </c>
      <c r="F8" s="18" t="n">
        <v>55</v>
      </c>
      <c r="G8" s="18" t="n">
        <v>12</v>
      </c>
      <c r="H8" s="17">
        <f>C8*0.8</f>
        <v/>
      </c>
      <c r="I8" s="18" t="n">
        <v>0</v>
      </c>
      <c r="J8" s="19">
        <f>SUM(D8:I8)</f>
        <v/>
      </c>
    </row>
    <row r="9">
      <c r="A9" s="7" t="inlineStr">
        <is>
          <t>6</t>
        </is>
      </c>
      <c r="B9" s="13" t="inlineStr">
        <is>
          <t>Katarzyna Zielińska</t>
        </is>
      </c>
      <c r="C9" s="16" t="n">
        <v>71.5</v>
      </c>
      <c r="D9" s="17">
        <f>C9*2.5</f>
        <v/>
      </c>
      <c r="E9" s="18" t="n">
        <v>58.9</v>
      </c>
      <c r="F9" s="18" t="n">
        <v>35</v>
      </c>
      <c r="G9" s="18" t="n">
        <v>17.9</v>
      </c>
      <c r="H9" s="17">
        <f>C9*0.8</f>
        <v/>
      </c>
      <c r="I9" s="18" t="n">
        <v>0</v>
      </c>
      <c r="J9" s="19">
        <f>SUM(D9:I9)</f>
        <v/>
      </c>
    </row>
    <row r="10">
      <c r="A10" s="7" t="inlineStr">
        <is>
          <t>7</t>
        </is>
      </c>
      <c r="B10" s="13" t="inlineStr">
        <is>
          <t>Andrzej Woźniak</t>
        </is>
      </c>
      <c r="C10" s="16" t="n">
        <v>42</v>
      </c>
      <c r="D10" s="17">
        <f>C10*2.5</f>
        <v/>
      </c>
      <c r="E10" s="18" t="n">
        <v>31.2</v>
      </c>
      <c r="F10" s="18" t="n">
        <v>25</v>
      </c>
      <c r="G10" s="18" t="n">
        <v>10.5</v>
      </c>
      <c r="H10" s="17">
        <f>C10*0.8</f>
        <v/>
      </c>
      <c r="I10" s="18" t="n">
        <v>0</v>
      </c>
      <c r="J10" s="19">
        <f>SUM(D10:I10)</f>
        <v/>
      </c>
    </row>
    <row r="11">
      <c r="A11" s="7" t="inlineStr">
        <is>
          <t>8</t>
        </is>
      </c>
      <c r="B11" s="13" t="inlineStr">
        <is>
          <t>Joanna Kozłowska</t>
        </is>
      </c>
      <c r="C11" s="16" t="n">
        <v>58.3</v>
      </c>
      <c r="D11" s="17">
        <f>C11*2.5</f>
        <v/>
      </c>
      <c r="E11" s="18" t="n">
        <v>64.5</v>
      </c>
      <c r="F11" s="18" t="n">
        <v>45</v>
      </c>
      <c r="G11" s="18" t="n">
        <v>14.6</v>
      </c>
      <c r="H11" s="17">
        <f>C11*0.8</f>
        <v/>
      </c>
      <c r="I11" s="18" t="n">
        <v>0</v>
      </c>
      <c r="J11" s="19">
        <f>SUM(D11:I11)</f>
        <v/>
      </c>
    </row>
    <row r="12">
      <c r="A12" s="7" t="inlineStr">
        <is>
          <t>9</t>
        </is>
      </c>
      <c r="B12" s="13" t="inlineStr">
        <is>
          <t>Marek Jankowski</t>
        </is>
      </c>
      <c r="C12" s="16" t="n">
        <v>39.7</v>
      </c>
      <c r="D12" s="17">
        <f>C12*2.5</f>
        <v/>
      </c>
      <c r="E12" s="18" t="n">
        <v>42.1</v>
      </c>
      <c r="F12" s="18" t="n">
        <v>35</v>
      </c>
      <c r="G12" s="18" t="n">
        <v>9.9</v>
      </c>
      <c r="H12" s="17">
        <f>C12*0.8</f>
        <v/>
      </c>
      <c r="I12" s="18" t="n">
        <v>0</v>
      </c>
      <c r="J12" s="19">
        <f>SUM(D12:I12)</f>
        <v/>
      </c>
    </row>
    <row r="13">
      <c r="A13" s="7" t="inlineStr">
        <is>
          <t>10</t>
        </is>
      </c>
      <c r="B13" s="13" t="inlineStr">
        <is>
          <t>Ewa Wojciechowska</t>
        </is>
      </c>
      <c r="C13" s="16" t="n">
        <v>52</v>
      </c>
      <c r="D13" s="17">
        <f>C13*2.5</f>
        <v/>
      </c>
      <c r="E13" s="18" t="n">
        <v>48.7</v>
      </c>
      <c r="F13" s="18" t="n">
        <v>35</v>
      </c>
      <c r="G13" s="18" t="n">
        <v>13</v>
      </c>
      <c r="H13" s="17">
        <f>C13*0.8</f>
        <v/>
      </c>
      <c r="I13" s="18" t="n">
        <v>15.5</v>
      </c>
      <c r="J13" s="19">
        <f>SUM(D13:I13)</f>
        <v/>
      </c>
    </row>
    <row r="14">
      <c r="A14" s="20" t="inlineStr">
        <is>
          <t>SUMA:</t>
        </is>
      </c>
      <c r="D14" s="19">
        <f>SUM(D4:D13)</f>
        <v/>
      </c>
      <c r="E14" s="19">
        <f>SUM(E4:E13)</f>
        <v/>
      </c>
      <c r="F14" s="19">
        <f>SUM(F4:F13)</f>
        <v/>
      </c>
      <c r="G14" s="19">
        <f>SUM(G4:G13)</f>
        <v/>
      </c>
      <c r="H14" s="19">
        <f>SUM(H4:H13)</f>
        <v/>
      </c>
      <c r="I14" s="19">
        <f>SUM(I4:I13)</f>
        <v/>
      </c>
      <c r="J14" s="19">
        <f>SUM(J4:J13)</f>
        <v/>
      </c>
    </row>
    <row r="16">
      <c r="A16" s="21" t="inlineStr">
        <is>
          <t>Stawka funduszu remontowego: 2.5 zł/m²</t>
        </is>
      </c>
    </row>
    <row r="17">
      <c r="A17" s="21" t="inlineStr">
        <is>
          <t>Stawka sprzątania: 0.8 zł/m²</t>
        </is>
      </c>
    </row>
  </sheetData>
  <mergeCells count="2">
    <mergeCell ref="A1:J1"/>
    <mergeCell ref="A14:C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>
      <c r="A1" s="5" t="inlineStr">
        <is>
          <t>ROZLICZENIE ROCZNE - 2026</t>
        </is>
      </c>
    </row>
    <row r="3">
      <c r="A3" s="6" t="inlineStr">
        <is>
          <t>Kategoria</t>
        </is>
      </c>
      <c r="B3" s="6" t="inlineStr">
        <is>
          <t>Styczeń</t>
        </is>
      </c>
      <c r="C3" s="6" t="inlineStr">
        <is>
          <t>Luty</t>
        </is>
      </c>
      <c r="D3" s="6" t="inlineStr">
        <is>
          <t>Marzec</t>
        </is>
      </c>
      <c r="E3" s="6" t="inlineStr">
        <is>
          <t>Kwiecień</t>
        </is>
      </c>
      <c r="F3" s="6" t="inlineStr">
        <is>
          <t>Maj</t>
        </is>
      </c>
      <c r="G3" s="6" t="inlineStr">
        <is>
          <t>Czerwiec</t>
        </is>
      </c>
      <c r="H3" s="6" t="inlineStr">
        <is>
          <t>Lipiec</t>
        </is>
      </c>
      <c r="I3" s="6" t="inlineStr">
        <is>
          <t>Sierpień</t>
        </is>
      </c>
      <c r="J3" s="6" t="inlineStr">
        <is>
          <t>Wrzesień</t>
        </is>
      </c>
      <c r="K3" s="6" t="inlineStr">
        <is>
          <t>Październik</t>
        </is>
      </c>
      <c r="L3" s="6" t="inlineStr">
        <is>
          <t>Listopad</t>
        </is>
      </c>
      <c r="M3" s="6" t="inlineStr">
        <is>
          <t>Grudzień</t>
        </is>
      </c>
      <c r="N3" s="6" t="inlineStr">
        <is>
          <t>RAZEM</t>
        </is>
      </c>
    </row>
    <row r="4">
      <c r="A4" s="12" t="inlineStr">
        <is>
          <t>Fundusz remontowy</t>
        </is>
      </c>
      <c r="B4" s="18" t="n">
        <v>1200</v>
      </c>
      <c r="C4" s="18" t="n">
        <v>1150</v>
      </c>
      <c r="D4" s="18" t="n">
        <v>1180</v>
      </c>
      <c r="E4" s="18" t="n">
        <v>1220</v>
      </c>
      <c r="F4" s="18" t="n">
        <v>1195</v>
      </c>
      <c r="G4" s="18" t="n">
        <v>1210</v>
      </c>
      <c r="H4" s="18" t="n">
        <v>1230</v>
      </c>
      <c r="I4" s="18" t="n">
        <v>1205</v>
      </c>
      <c r="J4" s="18" t="n">
        <v>1190</v>
      </c>
      <c r="K4" s="18" t="n">
        <v>1215</v>
      </c>
      <c r="L4" s="18" t="n">
        <v>1225</v>
      </c>
      <c r="M4" s="18" t="n">
        <v>1240</v>
      </c>
      <c r="N4" s="19">
        <f>SUM(B4:M4)</f>
        <v/>
      </c>
    </row>
    <row r="5">
      <c r="A5" s="12" t="inlineStr">
        <is>
          <t>Woda i ścieki</t>
        </is>
      </c>
      <c r="B5" s="18" t="n">
        <v>520</v>
      </c>
      <c r="C5" s="18" t="n">
        <v>485</v>
      </c>
      <c r="D5" s="18" t="n">
        <v>510</v>
      </c>
      <c r="E5" s="18" t="n">
        <v>495</v>
      </c>
      <c r="F5" s="18" t="n">
        <v>530</v>
      </c>
      <c r="G5" s="18" t="n">
        <v>615</v>
      </c>
      <c r="H5" s="18" t="n">
        <v>580</v>
      </c>
      <c r="I5" s="18" t="n">
        <v>605</v>
      </c>
      <c r="J5" s="18" t="n">
        <v>540</v>
      </c>
      <c r="K5" s="18" t="n">
        <v>525</v>
      </c>
      <c r="L5" s="18" t="n">
        <v>505</v>
      </c>
      <c r="M5" s="18" t="n">
        <v>515</v>
      </c>
      <c r="N5" s="19">
        <f>SUM(B5:M5)</f>
        <v/>
      </c>
    </row>
    <row r="6">
      <c r="A6" s="12" t="inlineStr">
        <is>
          <t>Wywóz śmieci</t>
        </is>
      </c>
      <c r="B6" s="18" t="n">
        <v>370</v>
      </c>
      <c r="C6" s="18" t="n">
        <v>370</v>
      </c>
      <c r="D6" s="18" t="n">
        <v>370</v>
      </c>
      <c r="E6" s="18" t="n">
        <v>370</v>
      </c>
      <c r="F6" s="18" t="n">
        <v>370</v>
      </c>
      <c r="G6" s="18" t="n">
        <v>370</v>
      </c>
      <c r="H6" s="18" t="n">
        <v>370</v>
      </c>
      <c r="I6" s="18" t="n">
        <v>370</v>
      </c>
      <c r="J6" s="18" t="n">
        <v>370</v>
      </c>
      <c r="K6" s="18" t="n">
        <v>370</v>
      </c>
      <c r="L6" s="18" t="n">
        <v>370</v>
      </c>
      <c r="M6" s="18" t="n">
        <v>370</v>
      </c>
      <c r="N6" s="19">
        <f>SUM(B6:M6)</f>
        <v/>
      </c>
    </row>
    <row r="7">
      <c r="A7" s="12" t="inlineStr">
        <is>
          <t>Energia (części wspólne)</t>
        </is>
      </c>
      <c r="B7" s="18" t="n">
        <v>285</v>
      </c>
      <c r="C7" s="18" t="n">
        <v>295</v>
      </c>
      <c r="D7" s="18" t="n">
        <v>270</v>
      </c>
      <c r="E7" s="18" t="n">
        <v>245</v>
      </c>
      <c r="F7" s="18" t="n">
        <v>220</v>
      </c>
      <c r="G7" s="18" t="n">
        <v>210</v>
      </c>
      <c r="H7" s="18" t="n">
        <v>215</v>
      </c>
      <c r="I7" s="18" t="n">
        <v>225</v>
      </c>
      <c r="J7" s="18" t="n">
        <v>240</v>
      </c>
      <c r="K7" s="18" t="n">
        <v>265</v>
      </c>
      <c r="L7" s="18" t="n">
        <v>280</v>
      </c>
      <c r="M7" s="18" t="n">
        <v>310</v>
      </c>
      <c r="N7" s="19">
        <f>SUM(B7:M7)</f>
        <v/>
      </c>
    </row>
    <row r="8">
      <c r="A8" s="12" t="inlineStr">
        <is>
          <t>Konserwacja</t>
        </is>
      </c>
      <c r="B8" s="18" t="n">
        <v>135</v>
      </c>
      <c r="C8" s="18" t="n">
        <v>128</v>
      </c>
      <c r="D8" s="18" t="n">
        <v>142</v>
      </c>
      <c r="E8" s="18" t="n">
        <v>138</v>
      </c>
      <c r="F8" s="18" t="n">
        <v>145</v>
      </c>
      <c r="G8" s="18" t="n">
        <v>150</v>
      </c>
      <c r="H8" s="18" t="n">
        <v>148</v>
      </c>
      <c r="I8" s="18" t="n">
        <v>152</v>
      </c>
      <c r="J8" s="18" t="n">
        <v>140</v>
      </c>
      <c r="K8" s="18" t="n">
        <v>136</v>
      </c>
      <c r="L8" s="18" t="n">
        <v>139</v>
      </c>
      <c r="M8" s="18" t="n">
        <v>147</v>
      </c>
      <c r="N8" s="19">
        <f>SUM(B8:M8)</f>
        <v/>
      </c>
    </row>
    <row r="9">
      <c r="A9" s="12" t="inlineStr">
        <is>
          <t>Sprzątanie</t>
        </is>
      </c>
      <c r="B9" s="18" t="n">
        <v>425</v>
      </c>
      <c r="C9" s="18" t="n">
        <v>418</v>
      </c>
      <c r="D9" s="18" t="n">
        <v>425</v>
      </c>
      <c r="E9" s="18" t="n">
        <v>420</v>
      </c>
      <c r="F9" s="18" t="n">
        <v>428</v>
      </c>
      <c r="G9" s="18" t="n">
        <v>432</v>
      </c>
      <c r="H9" s="18" t="n">
        <v>430</v>
      </c>
      <c r="I9" s="18" t="n">
        <v>435</v>
      </c>
      <c r="J9" s="18" t="n">
        <v>425</v>
      </c>
      <c r="K9" s="18" t="n">
        <v>422</v>
      </c>
      <c r="L9" s="18" t="n">
        <v>428</v>
      </c>
      <c r="M9" s="18" t="n">
        <v>435</v>
      </c>
      <c r="N9" s="19">
        <f>SUM(B9:M9)</f>
        <v/>
      </c>
    </row>
    <row r="10">
      <c r="A10" s="12" t="inlineStr">
        <is>
          <t>Inne</t>
        </is>
      </c>
      <c r="B10" s="18" t="n">
        <v>45</v>
      </c>
      <c r="C10" s="18" t="n">
        <v>0</v>
      </c>
      <c r="D10" s="18" t="n">
        <v>125</v>
      </c>
      <c r="E10" s="18" t="n">
        <v>0</v>
      </c>
      <c r="F10" s="18" t="n">
        <v>85</v>
      </c>
      <c r="G10" s="18" t="n">
        <v>0</v>
      </c>
      <c r="H10" s="18" t="n">
        <v>0</v>
      </c>
      <c r="I10" s="18" t="n">
        <v>230</v>
      </c>
      <c r="J10" s="18" t="n">
        <v>0</v>
      </c>
      <c r="K10" s="18" t="n">
        <v>65</v>
      </c>
      <c r="L10" s="18" t="n">
        <v>0</v>
      </c>
      <c r="M10" s="18" t="n">
        <v>150</v>
      </c>
      <c r="N10" s="19">
        <f>SUM(B10:M10)</f>
        <v/>
      </c>
    </row>
    <row r="11">
      <c r="A11" s="12" t="inlineStr">
        <is>
          <t>SUMA MIESIĘCZNA:</t>
        </is>
      </c>
      <c r="B11" s="19">
        <f>SUM(B4:B10)</f>
        <v/>
      </c>
      <c r="C11" s="19">
        <f>SUM(C4:C10)</f>
        <v/>
      </c>
      <c r="D11" s="19">
        <f>SUM(D4:D10)</f>
        <v/>
      </c>
      <c r="E11" s="19">
        <f>SUM(E4:E10)</f>
        <v/>
      </c>
      <c r="F11" s="19">
        <f>SUM(F4:F10)</f>
        <v/>
      </c>
      <c r="G11" s="19">
        <f>SUM(G4:G10)</f>
        <v/>
      </c>
      <c r="H11" s="19">
        <f>SUM(H4:H10)</f>
        <v/>
      </c>
      <c r="I11" s="19">
        <f>SUM(I4:I10)</f>
        <v/>
      </c>
      <c r="J11" s="19">
        <f>SUM(J4:J10)</f>
        <v/>
      </c>
      <c r="K11" s="19">
        <f>SUM(K4:K10)</f>
        <v/>
      </c>
      <c r="L11" s="19">
        <f>SUM(L4:L10)</f>
        <v/>
      </c>
      <c r="M11" s="19">
        <f>SUM(M4:M10)</f>
        <v/>
      </c>
      <c r="N11" s="19">
        <f>SUM(N4:N10)</f>
        <v/>
      </c>
    </row>
  </sheetData>
  <mergeCells count="1"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5" customWidth="1" min="7" max="7"/>
  </cols>
  <sheetData>
    <row r="1">
      <c r="A1" s="5" t="inlineStr">
        <is>
          <t>WPŁATY I ZALEGŁOŚCI - 02/2026</t>
        </is>
      </c>
    </row>
    <row r="3">
      <c r="A3" s="6" t="inlineStr">
        <is>
          <t>Nr lokalu</t>
        </is>
      </c>
      <c r="B3" s="6" t="inlineStr">
        <is>
          <t>Właściciel</t>
        </is>
      </c>
      <c r="C3" s="6" t="inlineStr">
        <is>
          <t>Do zapłaty</t>
        </is>
      </c>
      <c r="D3" s="6" t="inlineStr">
        <is>
          <t>Wpłacono</t>
        </is>
      </c>
      <c r="E3" s="6" t="inlineStr">
        <is>
          <t>Data wpłaty</t>
        </is>
      </c>
      <c r="F3" s="6" t="inlineStr">
        <is>
          <t>Zaległość</t>
        </is>
      </c>
      <c r="G3" s="6" t="inlineStr">
        <is>
          <t>Status</t>
        </is>
      </c>
    </row>
    <row r="4">
      <c r="A4" s="7" t="inlineStr">
        <is>
          <t>1</t>
        </is>
      </c>
      <c r="B4" s="13" t="inlineStr">
        <is>
          <t>Jan Kowalski</t>
        </is>
      </c>
      <c r="C4" s="17" t="n">
        <v>285.5</v>
      </c>
      <c r="D4" s="18" t="n">
        <v>285.5</v>
      </c>
      <c r="E4" s="22" t="n">
        <v>46052.74959545409</v>
      </c>
      <c r="F4" s="17">
        <f>C4-D4</f>
        <v/>
      </c>
      <c r="G4" s="13">
        <f>IF(F4=0,"OPŁACONE",IF(F4&gt;0,"ZALEGŁOŚĆ","NADPŁATA"))</f>
        <v/>
      </c>
    </row>
    <row r="5">
      <c r="A5" s="7" t="inlineStr">
        <is>
          <t>2</t>
        </is>
      </c>
      <c r="B5" s="13" t="inlineStr">
        <is>
          <t>Anna Nowak</t>
        </is>
      </c>
      <c r="C5" s="17" t="n">
        <v>392.8</v>
      </c>
      <c r="D5" s="18" t="n">
        <v>392.8</v>
      </c>
      <c r="E5" s="22" t="n">
        <v>46049.74959545415</v>
      </c>
      <c r="F5" s="17">
        <f>C5-D5</f>
        <v/>
      </c>
      <c r="G5" s="13">
        <f>IF(F5=0,"OPŁACONE",IF(F5&gt;0,"ZALEGŁOŚĆ","NADPŁATA"))</f>
        <v/>
      </c>
    </row>
    <row r="6">
      <c r="A6" s="7" t="inlineStr">
        <is>
          <t>3</t>
        </is>
      </c>
      <c r="B6" s="13" t="inlineStr">
        <is>
          <t>Piotr Wiśniewski</t>
        </is>
      </c>
      <c r="C6" s="17" t="n">
        <v>241.3</v>
      </c>
      <c r="D6" s="18" t="n">
        <v>0</v>
      </c>
      <c r="E6" s="23" t="inlineStr"/>
      <c r="F6" s="17">
        <f>C6-D6</f>
        <v/>
      </c>
      <c r="G6" s="13">
        <f>IF(F6=0,"OPŁACONE",IF(F6&gt;0,"ZALEGŁOŚĆ","NADPŁATA"))</f>
        <v/>
      </c>
    </row>
    <row r="7">
      <c r="A7" s="7" t="inlineStr">
        <is>
          <t>4</t>
        </is>
      </c>
      <c r="B7" s="13" t="inlineStr">
        <is>
          <t>Maria Kamińska</t>
        </is>
      </c>
      <c r="C7" s="17" t="n">
        <v>352.45</v>
      </c>
      <c r="D7" s="18" t="n">
        <v>352.45</v>
      </c>
      <c r="E7" s="22" t="n">
        <v>46053.74959545417</v>
      </c>
      <c r="F7" s="17">
        <f>C7-D7</f>
        <v/>
      </c>
      <c r="G7" s="13">
        <f>IF(F7=0,"OPŁACONE",IF(F7&gt;0,"ZALEGŁOŚĆ","NADPŁATA"))</f>
        <v/>
      </c>
    </row>
    <row r="8">
      <c r="A8" s="7" t="inlineStr">
        <is>
          <t>5</t>
        </is>
      </c>
      <c r="B8" s="13" t="inlineStr">
        <is>
          <t>Tomasz Lewandowski</t>
        </is>
      </c>
      <c r="C8" s="17" t="n">
        <v>303.2</v>
      </c>
      <c r="D8" s="18" t="n">
        <v>303.2</v>
      </c>
      <c r="E8" s="22" t="n">
        <v>46051.74959545418</v>
      </c>
      <c r="F8" s="17">
        <f>C8-D8</f>
        <v/>
      </c>
      <c r="G8" s="13">
        <f>IF(F8=0,"OPŁACONE",IF(F8&gt;0,"ZALEGŁOŚĆ","NADPŁATA"))</f>
        <v/>
      </c>
    </row>
    <row r="9">
      <c r="A9" s="7" t="inlineStr">
        <is>
          <t>6</t>
        </is>
      </c>
      <c r="B9" s="13" t="inlineStr">
        <is>
          <t>Katarzyna Zielińska</t>
        </is>
      </c>
      <c r="C9" s="17" t="n">
        <v>451.6</v>
      </c>
      <c r="D9" s="18" t="n">
        <v>451.6</v>
      </c>
      <c r="E9" s="22" t="n">
        <v>46050.74959545418</v>
      </c>
      <c r="F9" s="17">
        <f>C9-D9</f>
        <v/>
      </c>
      <c r="G9" s="13">
        <f>IF(F9=0,"OPŁACONE",IF(F9&gt;0,"ZALEGŁOŚĆ","NADPŁATA"))</f>
        <v/>
      </c>
    </row>
    <row r="10">
      <c r="A10" s="7" t="inlineStr">
        <is>
          <t>7</t>
        </is>
      </c>
      <c r="B10" s="13" t="inlineStr">
        <is>
          <t>Andrzej Woźniak</t>
        </is>
      </c>
      <c r="C10" s="17" t="n">
        <v>265.4</v>
      </c>
      <c r="D10" s="18" t="n">
        <v>265.4</v>
      </c>
      <c r="E10" s="22" t="n">
        <v>46047.74959545419</v>
      </c>
      <c r="F10" s="17">
        <f>C10-D10</f>
        <v/>
      </c>
      <c r="G10" s="13">
        <f>IF(F10=0,"OPŁACONE",IF(F10&gt;0,"ZALEGŁOŚĆ","NADPŁATA"))</f>
        <v/>
      </c>
    </row>
    <row r="11">
      <c r="A11" s="7" t="inlineStr">
        <is>
          <t>8</t>
        </is>
      </c>
      <c r="B11" s="13" t="inlineStr">
        <is>
          <t>Joanna Kozłowska</t>
        </is>
      </c>
      <c r="C11" s="17" t="n">
        <v>368.9</v>
      </c>
      <c r="D11" s="18" t="n">
        <v>368.9</v>
      </c>
      <c r="E11" s="22" t="n">
        <v>46053.7495954542</v>
      </c>
      <c r="F11" s="17">
        <f>C11-D11</f>
        <v/>
      </c>
      <c r="G11" s="13">
        <f>IF(F11=0,"OPŁACONE",IF(F11&gt;0,"ZALEGŁOŚĆ","NADPŁATA"))</f>
        <v/>
      </c>
    </row>
    <row r="12">
      <c r="A12" s="7" t="inlineStr">
        <is>
          <t>9</t>
        </is>
      </c>
      <c r="B12" s="13" t="inlineStr">
        <is>
          <t>Marek Jankowski</t>
        </is>
      </c>
      <c r="C12" s="17" t="n">
        <v>250.8</v>
      </c>
      <c r="D12" s="18" t="n">
        <v>150</v>
      </c>
      <c r="E12" s="23" t="inlineStr"/>
      <c r="F12" s="17">
        <f>C12-D12</f>
        <v/>
      </c>
      <c r="G12" s="13">
        <f>IF(F12=0,"OPŁACONE",IF(F12&gt;0,"ZALEGŁOŚĆ","NADPŁATA"))</f>
        <v/>
      </c>
    </row>
    <row r="13">
      <c r="A13" s="7" t="inlineStr">
        <is>
          <t>10</t>
        </is>
      </c>
      <c r="B13" s="13" t="inlineStr">
        <is>
          <t>Ewa Wojciechowska</t>
        </is>
      </c>
      <c r="C13" s="17" t="n">
        <v>328.5</v>
      </c>
      <c r="D13" s="18" t="n">
        <v>328.5</v>
      </c>
      <c r="E13" s="22" t="n">
        <v>46048.74959545421</v>
      </c>
      <c r="F13" s="17">
        <f>C13-D13</f>
        <v/>
      </c>
      <c r="G13" s="13">
        <f>IF(F13=0,"OPŁACONE",IF(F13&gt;0,"ZALEGŁOŚĆ","NADPŁATA"))</f>
        <v/>
      </c>
    </row>
    <row r="14">
      <c r="A14" s="20" t="inlineStr">
        <is>
          <t>SUMA:</t>
        </is>
      </c>
      <c r="C14" s="19">
        <f>SUM(C4:C13)</f>
        <v/>
      </c>
      <c r="D14" s="19">
        <f>SUM(D4:D13)</f>
        <v/>
      </c>
      <c r="F14" s="19">
        <f>SUM(F4:F13)</f>
        <v/>
      </c>
    </row>
  </sheetData>
  <mergeCells count="2">
    <mergeCell ref="A1:G1"/>
    <mergeCell ref="A14:B14"/>
  </mergeCells>
  <conditionalFormatting sqref="F4:F13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2" customWidth="1" min="3" max="3"/>
    <col width="28" customWidth="1" min="4" max="4"/>
    <col width="16" customWidth="1" min="5" max="5"/>
    <col width="16" customWidth="1" min="6" max="6"/>
    <col width="14" customWidth="1" min="7" max="7"/>
    <col width="22" customWidth="1" min="8" max="8"/>
  </cols>
  <sheetData>
    <row r="1">
      <c r="A1" s="5" t="inlineStr">
        <is>
          <t>FUNDUSZ REMONTOWY I INWESTYCJE - 2026</t>
        </is>
      </c>
    </row>
    <row r="3">
      <c r="A3" s="6" t="inlineStr">
        <is>
          <t>Data</t>
        </is>
      </c>
      <c r="B3" s="6" t="inlineStr">
        <is>
          <t>Opis prac</t>
        </is>
      </c>
      <c r="C3" s="6" t="inlineStr">
        <is>
          <t>Kategoria</t>
        </is>
      </c>
      <c r="D3" s="6" t="inlineStr">
        <is>
          <t>Wykonawca</t>
        </is>
      </c>
      <c r="E3" s="6" t="inlineStr">
        <is>
          <t>Planowany koszt</t>
        </is>
      </c>
      <c r="F3" s="6" t="inlineStr">
        <is>
          <t>Koszt rzeczywisty</t>
        </is>
      </c>
      <c r="G3" s="6" t="inlineStr">
        <is>
          <t>Status</t>
        </is>
      </c>
      <c r="H3" s="6" t="inlineStr">
        <is>
          <t>Uwagi</t>
        </is>
      </c>
    </row>
    <row r="4">
      <c r="A4" s="22" t="n">
        <v>45306</v>
      </c>
      <c r="B4" s="23" t="inlineStr">
        <is>
          <t>Naprawa dachu - rejon klatki A</t>
        </is>
      </c>
      <c r="C4" s="23" t="inlineStr">
        <is>
          <t>Remont</t>
        </is>
      </c>
      <c r="D4" s="23" t="inlineStr">
        <is>
          <t>Dekarstwo Nowak Sp. z o.o.</t>
        </is>
      </c>
      <c r="E4" s="18" t="n">
        <v>8500</v>
      </c>
      <c r="F4" s="18" t="n">
        <v>8750</v>
      </c>
      <c r="G4" s="23" t="inlineStr">
        <is>
          <t>Zakończone</t>
        </is>
      </c>
      <c r="H4" s="23" t="inlineStr">
        <is>
          <t>Faktura 01/2024</t>
        </is>
      </c>
    </row>
    <row r="5">
      <c r="A5" s="22" t="n">
        <v>45342</v>
      </c>
      <c r="B5" s="23" t="inlineStr">
        <is>
          <t>Malowanie klatki schodowej</t>
        </is>
      </c>
      <c r="C5" s="23" t="inlineStr">
        <is>
          <t>Remont</t>
        </is>
      </c>
      <c r="D5" s="23" t="inlineStr">
        <is>
          <t>Malowanie 24/7</t>
        </is>
      </c>
      <c r="E5" s="18" t="n">
        <v>3200</v>
      </c>
      <c r="F5" s="18" t="n">
        <v>3150</v>
      </c>
      <c r="G5" s="23" t="inlineStr">
        <is>
          <t>Zakończone</t>
        </is>
      </c>
      <c r="H5" s="23" t="inlineStr"/>
    </row>
    <row r="6">
      <c r="A6" s="22" t="n">
        <v>45361</v>
      </c>
      <c r="B6" s="23" t="inlineStr">
        <is>
          <t>Wymiana lamp LED w piwnicy</t>
        </is>
      </c>
      <c r="C6" s="23" t="inlineStr">
        <is>
          <t>Inwestycja</t>
        </is>
      </c>
      <c r="D6" s="23" t="inlineStr">
        <is>
          <t>Elektro-Serwis S.A.</t>
        </is>
      </c>
      <c r="E6" s="18" t="n">
        <v>1850</v>
      </c>
      <c r="F6" s="18" t="n">
        <v>1920</v>
      </c>
      <c r="G6" s="23" t="inlineStr">
        <is>
          <t>Zakończone</t>
        </is>
      </c>
      <c r="H6" s="23" t="inlineStr"/>
    </row>
    <row r="7">
      <c r="A7" s="22" t="n">
        <v>45387</v>
      </c>
      <c r="B7" s="23" t="inlineStr">
        <is>
          <t>Naprawa domofonu</t>
        </is>
      </c>
      <c r="C7" s="23" t="inlineStr">
        <is>
          <t>Naprawa</t>
        </is>
      </c>
      <c r="D7" s="23" t="inlineStr">
        <is>
          <t>TechDom</t>
        </is>
      </c>
      <c r="E7" s="18" t="n">
        <v>650</v>
      </c>
      <c r="F7" s="18" t="n">
        <v>680</v>
      </c>
      <c r="G7" s="23" t="inlineStr">
        <is>
          <t>Zakończone</t>
        </is>
      </c>
      <c r="H7" s="23" t="inlineStr">
        <is>
          <t>Gwarancja 12 m-cy</t>
        </is>
      </c>
    </row>
    <row r="8">
      <c r="A8" s="22" t="n">
        <v>45424</v>
      </c>
      <c r="B8" s="23" t="inlineStr">
        <is>
          <t>Przegląd instalacji elektrycznej</t>
        </is>
      </c>
      <c r="C8" s="23" t="inlineStr">
        <is>
          <t>Przegląd</t>
        </is>
      </c>
      <c r="D8" s="23" t="inlineStr">
        <is>
          <t>Elektro-Diagnostyka</t>
        </is>
      </c>
      <c r="E8" s="18" t="n">
        <v>1200</v>
      </c>
      <c r="F8" s="18" t="n">
        <v>1200</v>
      </c>
      <c r="G8" s="23" t="inlineStr">
        <is>
          <t>Zakończone</t>
        </is>
      </c>
      <c r="H8" s="23" t="inlineStr">
        <is>
          <t>Przegląd roczny</t>
        </is>
      </c>
    </row>
    <row r="9">
      <c r="A9" s="22" t="n">
        <v>45461</v>
      </c>
      <c r="B9" s="23" t="inlineStr">
        <is>
          <t>Renowacja elewacji - strona południowa</t>
        </is>
      </c>
      <c r="C9" s="23" t="inlineStr">
        <is>
          <t>Remont</t>
        </is>
      </c>
      <c r="D9" s="23" t="inlineStr">
        <is>
          <t>Elewacje Premium</t>
        </is>
      </c>
      <c r="E9" s="18" t="n">
        <v>25000</v>
      </c>
      <c r="F9" s="18" t="inlineStr"/>
      <c r="G9" s="23" t="inlineStr">
        <is>
          <t>W trakcie</t>
        </is>
      </c>
      <c r="H9" s="23" t="inlineStr">
        <is>
          <t>Planowane do 09/2024</t>
        </is>
      </c>
    </row>
    <row r="10">
      <c r="A10" s="22" t="n">
        <v>45495</v>
      </c>
      <c r="B10" s="23" t="inlineStr">
        <is>
          <t>Modernizacja oświetlenia parkingu</t>
        </is>
      </c>
      <c r="C10" s="23" t="inlineStr">
        <is>
          <t>Inwestycja</t>
        </is>
      </c>
      <c r="D10" s="23" t="inlineStr">
        <is>
          <t>Oświetlenie Eco</t>
        </is>
      </c>
      <c r="E10" s="18" t="n">
        <v>4500</v>
      </c>
      <c r="F10" s="18" t="inlineStr"/>
      <c r="G10" s="23" t="inlineStr">
        <is>
          <t>Planowane</t>
        </is>
      </c>
      <c r="H10" s="23" t="inlineStr">
        <is>
          <t>Start VIII 2024</t>
        </is>
      </c>
    </row>
    <row r="11">
      <c r="A11" s="22" t="n">
        <v>45505</v>
      </c>
      <c r="B11" s="23" t="inlineStr">
        <is>
          <t>Wymiana rynien i rur spustowych</t>
        </is>
      </c>
      <c r="C11" s="23" t="inlineStr">
        <is>
          <t>Remont</t>
        </is>
      </c>
      <c r="D11" s="23" t="inlineStr">
        <is>
          <t>Dekarstwo Nowak Sp. z o.o.</t>
        </is>
      </c>
      <c r="E11" s="18" t="n">
        <v>6200</v>
      </c>
      <c r="F11" s="18" t="inlineStr"/>
      <c r="G11" s="23" t="inlineStr">
        <is>
          <t>Planowane</t>
        </is>
      </c>
      <c r="H11" s="23" t="inlineStr">
        <is>
          <t>Oferta w załączeniu</t>
        </is>
      </c>
    </row>
    <row r="12">
      <c r="A12" s="20" t="inlineStr">
        <is>
          <t>SUMA:</t>
        </is>
      </c>
      <c r="E12" s="19">
        <f>SUM(E4:E11)</f>
        <v/>
      </c>
      <c r="F12" s="19">
        <f>SUM(F4:F11)</f>
        <v/>
      </c>
    </row>
  </sheetData>
  <mergeCells count="2">
    <mergeCell ref="A1:H1"/>
    <mergeCell ref="A12:D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2026-02-01T17:59:25Z</dcterms:created>
  <dcterms:modified xmlns:dcterms="http://purl.org/dc/terms/" xmlns:xsi="http://www.w3.org/2001/XMLSchema-instance" xsi:type="dcterms:W3CDTF">2026-02-01T17:59:25Z</dcterms:modified>
</cp:coreProperties>
</file>