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Dashboard" sheetId="1" state="visible" r:id="rId1"/>
    <sheet xmlns:r="http://schemas.openxmlformats.org/officeDocument/2006/relationships" name="Harmonogram Projektu" sheetId="2" state="visible" r:id="rId2"/>
    <sheet xmlns:r="http://schemas.openxmlformats.org/officeDocument/2006/relationships" name="Zasoby i Koszty" sheetId="3" state="visible" r:id="rId3"/>
    <sheet xmlns:r="http://schemas.openxmlformats.org/officeDocument/2006/relationships" name="Rejestr Ryzyk" sheetId="4" state="visible" r:id="rId4"/>
    <sheet xmlns:r="http://schemas.openxmlformats.org/officeDocument/2006/relationships" name="Instrukcje" sheetId="5" state="visible" r:id="rId5"/>
  </sheets>
  <definedNames/>
  <calcPr calcId="124519" fullCalcOnLoad="1"/>
</workbook>
</file>

<file path=xl/styles.xml><?xml version="1.0" encoding="utf-8"?>
<styleSheet xmlns="http://schemas.openxmlformats.org/spreadsheetml/2006/main">
  <numFmts count="4">
    <numFmt numFmtId="164" formatCode="yyyy-mm-dd h:mm:ss"/>
    <numFmt numFmtId="165" formatCode="YYYY-MM-DD"/>
    <numFmt numFmtId="166" formatCode="#,##0&quot; PLN&quot;"/>
    <numFmt numFmtId="167" formatCode="0&quot;%&quot;"/>
  </numFmts>
  <fonts count="7">
    <font>
      <name val="Calibri"/>
      <family val="2"/>
      <color theme="1"/>
      <sz val="11"/>
      <scheme val="minor"/>
    </font>
    <font>
      <b val="1"/>
      <color rgb="00FFFFFF"/>
      <sz val="11"/>
    </font>
    <font>
      <b val="1"/>
    </font>
    <font>
      <b val="1"/>
      <color rgb="001E3A8A"/>
      <sz val="18"/>
    </font>
    <font>
      <b val="1"/>
      <color rgb="001E3A8A"/>
      <sz val="12"/>
    </font>
    <font>
      <b val="1"/>
      <color rgb="001E3A8A"/>
      <sz val="16"/>
    </font>
    <font>
      <b val="1"/>
      <color rgb="001E3A8A"/>
      <sz val="11"/>
    </font>
  </fonts>
  <fills count="6">
    <fill>
      <patternFill/>
    </fill>
    <fill>
      <patternFill patternType="gray125"/>
    </fill>
    <fill>
      <patternFill patternType="solid">
        <fgColor rgb="001E3A8A"/>
        <bgColor rgb="001E3A8A"/>
      </patternFill>
    </fill>
    <fill>
      <patternFill patternType="solid">
        <fgColor rgb="00DBEAFE"/>
        <bgColor rgb="00DBEAFE"/>
      </patternFill>
    </fill>
    <fill>
      <patternFill patternType="solid">
        <fgColor rgb="00FEF3C7"/>
        <bgColor rgb="00FEF3C7"/>
      </patternFill>
    </fill>
    <fill>
      <patternFill patternType="solid">
        <fgColor rgb="00FFD93D"/>
        <bgColor rgb="00FFD93D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19">
    <xf numFmtId="0" fontId="0" fillId="0" borderId="0" pivotButton="0" quotePrefix="0" xfId="0"/>
    <xf numFmtId="0" fontId="3" fillId="0" borderId="0" applyAlignment="1" pivotButton="0" quotePrefix="0" xfId="0">
      <alignment horizontal="center" vertical="center"/>
    </xf>
    <xf numFmtId="0" fontId="0" fillId="4" borderId="1" pivotButton="0" quotePrefix="0" xfId="0"/>
    <xf numFmtId="0" fontId="2" fillId="5" borderId="1" applyAlignment="1" pivotButton="0" quotePrefix="0" xfId="0">
      <alignment horizontal="center" vertical="center"/>
    </xf>
    <xf numFmtId="166" fontId="2" fillId="3" borderId="1" pivotButton="0" quotePrefix="0" xfId="0"/>
    <xf numFmtId="165" fontId="0" fillId="4" borderId="1" pivotButton="0" quotePrefix="0" xfId="0"/>
    <xf numFmtId="167" fontId="2" fillId="3" borderId="1" pivotButton="0" quotePrefix="0" xfId="0"/>
    <xf numFmtId="0" fontId="2" fillId="3" borderId="1" applyAlignment="1" pivotButton="0" quotePrefix="0" xfId="0">
      <alignment horizontal="center" vertical="center"/>
    </xf>
    <xf numFmtId="0" fontId="4" fillId="0" borderId="0" pivotButton="0" quotePrefix="0" xfId="0"/>
    <xf numFmtId="0" fontId="1" fillId="2" borderId="1" applyAlignment="1" pivotButton="0" quotePrefix="0" xfId="0">
      <alignment horizontal="center" vertical="center"/>
    </xf>
    <xf numFmtId="0" fontId="0" fillId="0" borderId="1" applyAlignment="1" pivotButton="0" quotePrefix="0" xfId="0">
      <alignment horizontal="left" vertical="center"/>
    </xf>
    <xf numFmtId="0" fontId="0" fillId="0" borderId="1" applyAlignment="1" pivotButton="0" quotePrefix="0" xfId="0">
      <alignment horizontal="center" vertical="center"/>
    </xf>
    <xf numFmtId="165" fontId="0" fillId="0" borderId="1" applyAlignment="1" pivotButton="0" quotePrefix="0" xfId="0">
      <alignment horizontal="left" vertical="center"/>
    </xf>
    <xf numFmtId="166" fontId="0" fillId="0" borderId="1" applyAlignment="1" pivotButton="0" quotePrefix="0" xfId="0">
      <alignment horizontal="left" vertical="center"/>
    </xf>
    <xf numFmtId="0" fontId="2" fillId="0" borderId="0" pivotButton="0" quotePrefix="0" xfId="0"/>
    <xf numFmtId="166" fontId="0" fillId="0" borderId="1" applyAlignment="1" pivotButton="0" quotePrefix="0" xfId="0">
      <alignment horizontal="center" vertical="center"/>
    </xf>
    <xf numFmtId="0" fontId="5" fillId="0" borderId="0" pivotButton="0" quotePrefix="0" xfId="0"/>
    <xf numFmtId="0" fontId="0" fillId="0" borderId="0" applyAlignment="1" pivotButton="0" quotePrefix="0" xfId="0">
      <alignment horizontal="left" vertical="top" wrapText="1"/>
    </xf>
    <xf numFmtId="0" fontId="6" fillId="0" borderId="0" applyAlignment="1" pivotButton="0" quotePrefix="0" xfId="0">
      <alignment horizontal="left" vertical="top" wrapText="1"/>
    </xf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worksheet" Target="/xl/worksheets/sheet4.xml" Id="rId4"/><Relationship Type="http://schemas.openxmlformats.org/officeDocument/2006/relationships/worksheet" Target="/xl/worksheets/sheet5.xml" Id="rId5"/><Relationship Type="http://schemas.openxmlformats.org/officeDocument/2006/relationships/styles" Target="styles.xml" Id="rId6"/><Relationship Type="http://schemas.openxmlformats.org/officeDocument/2006/relationships/theme" Target="theme/theme1.xml" Id="rId7"/></Relationships>
</file>

<file path=xl/charts/chart1.xml><?xml version="1.0" encoding="utf-8"?>
<chartSpace xmlns="http://schemas.openxmlformats.org/drawingml/2006/chart">
  <chart>
    <title>
      <tx>
        <rich>
          <a:bodyPr xmlns:a="http://schemas.openxmlformats.org/drawingml/2006/main"/>
          <a:p xmlns:a="http://schemas.openxmlformats.org/drawingml/2006/main">
            <a:pPr>
              <a:defRPr/>
            </a:pPr>
            <a:r>
              <a:t>Podział zadań wg statusu</a:t>
            </a:r>
          </a:p>
        </rich>
      </tx>
    </title>
    <plotArea>
      <pieChart>
        <varyColors val="1"/>
        <ser>
          <idx val="0"/>
          <order val="0"/>
          <tx>
            <strRef>
              <f>'Dashboard'!B9</f>
            </strRef>
          </tx>
          <spPr>
            <a:ln xmlns:a="http://schemas.openxmlformats.org/drawingml/2006/main">
              <a:prstDash val="solid"/>
            </a:ln>
          </spPr>
          <cat>
            <numRef>
              <f>'Dashboard'!$A$10:$A$13</f>
            </numRef>
          </cat>
          <val>
            <numRef>
              <f>'Dashboard'!$B$10:$B$13</f>
            </numRef>
          </val>
        </ser>
        <firstSliceAng val="0"/>
      </pieChart>
    </plotArea>
    <legend>
      <legendPos val="r"/>
    </legend>
    <plotVisOnly val="1"/>
    <dispBlanksAs val="gap"/>
  </chart>
</chartSpace>
</file>

<file path=xl/charts/chart2.xml><?xml version="1.0" encoding="utf-8"?>
<chartSpace xmlns="http://schemas.openxmlformats.org/drawingml/2006/chart">
  <style val="10"/>
  <chart>
    <title>
      <tx>
        <rich>
          <a:bodyPr xmlns:a="http://schemas.openxmlformats.org/drawingml/2006/main"/>
          <a:p xmlns:a="http://schemas.openxmlformats.org/drawingml/2006/main">
            <a:pPr>
              <a:defRPr/>
            </a:pPr>
            <a:r>
              <a:t>Zadania według priorytetu</a:t>
            </a:r>
          </a:p>
        </rich>
      </tx>
    </title>
    <plotArea>
      <barChart>
        <barDir val="col"/>
        <grouping val="clustered"/>
        <ser>
          <idx val="0"/>
          <order val="0"/>
          <tx>
            <strRef>
              <f>'Dashboard'!B17</f>
            </strRef>
          </tx>
          <spPr>
            <a:ln xmlns:a="http://schemas.openxmlformats.org/drawingml/2006/main">
              <a:prstDash val="solid"/>
            </a:ln>
          </spPr>
          <cat>
            <numRef>
              <f>'Dashboard'!$A$18:$A$20</f>
            </numRef>
          </cat>
          <val>
            <numRef>
              <f>'Dashboard'!$B$18:$B$20</f>
            </numRef>
          </val>
        </ser>
        <gapWidth val="150"/>
        <axId val="10"/>
        <axId val="100"/>
      </barChart>
      <catAx>
        <axId val="10"/>
        <scaling>
          <orientation val="minMax"/>
        </scaling>
        <axPos val="l"/>
        <majorTickMark val="none"/>
        <minorTickMark val="none"/>
        <crossAx val="100"/>
        <lblOffset val="100"/>
      </catAx>
      <valAx>
        <axId val="100"/>
        <scaling>
          <orientation val="minMax"/>
        </scaling>
        <axPos val="l"/>
        <majorGridlines/>
        <title>
          <tx>
            <rich>
              <a:bodyPr xmlns:a="http://schemas.openxmlformats.org/drawingml/2006/main"/>
              <a:p xmlns:a="http://schemas.openxmlformats.org/drawingml/2006/main">
                <a:pPr>
                  <a:defRPr/>
                </a:pPr>
                <a:r>
                  <a:t>Liczba zadań</a:t>
                </a:r>
              </a:p>
            </rich>
          </tx>
        </title>
        <majorTickMark val="none"/>
        <minorTickMark val="none"/>
        <crossAx val="10"/>
      </valAx>
    </plotArea>
    <legend>
      <legendPos val="r"/>
    </legend>
    <plotVisOnly val="1"/>
    <dispBlanksAs val="gap"/>
  </chart>
</chartSpace>
</file>

<file path=xl/drawings/_rels/drawing1.xml.rels><Relationships xmlns="http://schemas.openxmlformats.org/package/2006/relationships"><Relationship Type="http://schemas.openxmlformats.org/officeDocument/2006/relationships/chart" Target="/xl/charts/chart1.xml" Id="rId1"/><Relationship Type="http://schemas.openxmlformats.org/officeDocument/2006/relationships/chart" Target="/xl/charts/chart2.xml" Id="rId2"/></Relationships>
</file>

<file path=xl/drawings/drawing1.xml><?xml version="1.0" encoding="utf-8"?>
<wsDr xmlns="http://schemas.openxmlformats.org/drawingml/2006/spreadsheetDrawing">
  <oneCellAnchor>
    <from>
      <col>3</col>
      <colOff>0</colOff>
      <row>8</row>
      <rowOff>0</rowOff>
    </from>
    <ext cx="5400000" cy="3600000"/>
    <graphicFrame>
      <nvGraphicFramePr>
        <cNvPr id="1" name="Chart 1"/>
        <cNvGraphicFramePr/>
      </nvGraphicFramePr>
      <xfrm/>
      <a:graphic xmlns:a="http://schemas.openxmlformats.org/drawingml/2006/main"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/>
  </oneCellAnchor>
  <oneCellAnchor>
    <from>
      <col>3</col>
      <colOff>0</colOff>
      <row>16</row>
      <rowOff>0</rowOff>
    </from>
    <ext cx="5400000" cy="3600000"/>
    <graphicFrame>
      <nvGraphicFramePr>
        <cNvPr id="2" name="Chart 2"/>
        <cNvGraphicFramePr/>
      </nvGraphicFramePr>
      <xfrm/>
      <a:graphic xmlns:a="http://schemas.openxmlformats.org/drawingml/2006/main"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graphicFrame>
    <clientData/>
  </oneCellAnchor>
</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Relationships xmlns="http://schemas.openxmlformats.org/package/2006/relationships"><Relationship Type="http://schemas.openxmlformats.org/officeDocument/2006/relationships/drawing" Target="/xl/drawings/drawing1.xml" Id="rId1"/></Relationships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F20"/>
  <sheetViews>
    <sheetView workbookViewId="0">
      <selection activeCell="A1" sqref="A1"/>
    </sheetView>
  </sheetViews>
  <sheetFormatPr baseColWidth="8" defaultRowHeight="15"/>
  <cols>
    <col width="25" customWidth="1" min="1" max="1"/>
    <col width="20" customWidth="1" min="2" max="2"/>
    <col width="15" customWidth="1" min="3" max="3"/>
    <col width="25" customWidth="1" min="4" max="4"/>
    <col width="20" customWidth="1" min="5" max="5"/>
    <col width="15" customWidth="1" min="6" max="6"/>
  </cols>
  <sheetData>
    <row r="1">
      <c r="A1" s="1" t="inlineStr">
        <is>
          <t>DASHBOARD PROJEKTU</t>
        </is>
      </c>
    </row>
    <row r="3">
      <c r="A3" t="inlineStr">
        <is>
          <t>Nazwa projektu:</t>
        </is>
      </c>
      <c r="B3" s="2" t="inlineStr">
        <is>
          <t>Nowy System CRM</t>
        </is>
      </c>
      <c r="D3" t="inlineStr">
        <is>
          <t>Status projektu:</t>
        </is>
      </c>
      <c r="E3" s="3" t="inlineStr">
        <is>
          <t>W trakcie</t>
        </is>
      </c>
    </row>
    <row r="4">
      <c r="A4" t="inlineStr">
        <is>
          <t>Kierownik projektu:</t>
        </is>
      </c>
      <c r="B4" s="2" t="inlineStr">
        <is>
          <t>Jan Kowalski</t>
        </is>
      </c>
      <c r="D4" t="inlineStr">
        <is>
          <t>Całkowity budżet:</t>
        </is>
      </c>
      <c r="E4" s="4">
        <f>'Harmonogram Projektu'!J14</f>
        <v/>
      </c>
    </row>
    <row r="5">
      <c r="A5" t="inlineStr">
        <is>
          <t>Data rozpoczęcia:</t>
        </is>
      </c>
      <c r="B5" s="5" t="n">
        <v>45299</v>
      </c>
      <c r="D5" t="inlineStr">
        <is>
          <t>Średni postęp:</t>
        </is>
      </c>
      <c r="E5" s="6">
        <f>'Harmonogram Projektu'!J13</f>
        <v/>
      </c>
    </row>
    <row r="6">
      <c r="A6" t="inlineStr">
        <is>
          <t>Planowane zakończenie:</t>
        </is>
      </c>
      <c r="B6" s="5" t="n">
        <v>45422</v>
      </c>
      <c r="D6" t="inlineStr">
        <is>
          <t>Liczba zadań:</t>
        </is>
      </c>
      <c r="E6" s="7">
        <f>COUNTA('Harmonogram Projektu'!A2:A11)</f>
        <v/>
      </c>
    </row>
    <row r="8">
      <c r="A8" s="8" t="inlineStr">
        <is>
          <t>STATYSTYKI ZADAŃ</t>
        </is>
      </c>
    </row>
    <row r="9">
      <c r="A9" s="9" t="inlineStr">
        <is>
          <t>Status</t>
        </is>
      </c>
      <c r="B9" s="9" t="inlineStr">
        <is>
          <t>Liczba zadań</t>
        </is>
      </c>
    </row>
    <row r="10">
      <c r="A10" s="10" t="inlineStr">
        <is>
          <t>Nie rozpoczęte</t>
        </is>
      </c>
      <c r="B10" s="11">
        <f>COUNTIF('Harmonogram Projektu'!E2:E11,"Nie rozpoczęte")</f>
        <v/>
      </c>
    </row>
    <row r="11">
      <c r="A11" s="10" t="inlineStr">
        <is>
          <t>W trakcie</t>
        </is>
      </c>
      <c r="B11" s="11">
        <f>COUNTIF('Harmonogram Projektu'!E2:E11,"W trakcie")</f>
        <v/>
      </c>
    </row>
    <row r="12">
      <c r="A12" s="10" t="inlineStr">
        <is>
          <t>Zakończone</t>
        </is>
      </c>
      <c r="B12" s="11">
        <f>COUNTIF('Harmonogram Projektu'!E2:E11,"Zakończone")</f>
        <v/>
      </c>
    </row>
    <row r="13">
      <c r="A13" s="10" t="inlineStr">
        <is>
          <t>Wstrzymane</t>
        </is>
      </c>
      <c r="B13" s="11">
        <f>COUNTIF('Harmonogram Projektu'!E2:E11,"Wstrzymane")</f>
        <v/>
      </c>
    </row>
    <row r="16">
      <c r="A16" s="8" t="inlineStr">
        <is>
          <t>ZADANIA WG PRIORYTETU</t>
        </is>
      </c>
    </row>
    <row r="17">
      <c r="A17" s="9" t="inlineStr">
        <is>
          <t>Priorytet</t>
        </is>
      </c>
      <c r="B17" s="9" t="inlineStr">
        <is>
          <t>Liczba zadań</t>
        </is>
      </c>
    </row>
    <row r="18">
      <c r="A18" s="10" t="inlineStr">
        <is>
          <t>Wysoki</t>
        </is>
      </c>
      <c r="B18" s="11">
        <f>COUNTIF('Harmonogram Projektu'!D2:D11,"Wysoki")</f>
        <v/>
      </c>
    </row>
    <row r="19">
      <c r="A19" s="10" t="inlineStr">
        <is>
          <t>Średni</t>
        </is>
      </c>
      <c r="B19" s="11">
        <f>COUNTIF('Harmonogram Projektu'!D2:D11,"Średni")</f>
        <v/>
      </c>
    </row>
    <row r="20">
      <c r="A20" s="10" t="inlineStr">
        <is>
          <t>Niski</t>
        </is>
      </c>
      <c r="B20" s="11">
        <f>COUNTIF('Harmonogram Projektu'!D2:D11,"Niski")</f>
        <v/>
      </c>
    </row>
  </sheetData>
  <mergeCells count="3">
    <mergeCell ref="A1:F1"/>
    <mergeCell ref="A8:C8"/>
    <mergeCell ref="A16:C16"/>
  </mergeCells>
  <pageMargins left="0.75" right="0.75" top="1" bottom="1" header="0.5" footer="0.5"/>
  <drawing xmlns:r="http://schemas.openxmlformats.org/officeDocument/2006/relationships" r:id="rId1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K14"/>
  <sheetViews>
    <sheetView workbookViewId="0">
      <selection activeCell="A1" sqref="A1"/>
    </sheetView>
  </sheetViews>
  <sheetFormatPr baseColWidth="8" defaultRowHeight="15"/>
  <cols>
    <col width="6" customWidth="1" min="1" max="1"/>
    <col width="35" customWidth="1" min="2" max="2"/>
    <col width="20" customWidth="1" min="3" max="3"/>
    <col width="12" customWidth="1" min="4" max="4"/>
    <col width="15" customWidth="1" min="5" max="5"/>
    <col width="18" customWidth="1" min="6" max="6"/>
    <col width="18" customWidth="1" min="7" max="7"/>
    <col width="8" customWidth="1" min="8" max="8"/>
    <col width="12" customWidth="1" min="9" max="9"/>
    <col width="15" customWidth="1" min="10" max="10"/>
    <col width="30" customWidth="1" min="11" max="11"/>
  </cols>
  <sheetData>
    <row r="1">
      <c r="A1" s="9" t="inlineStr">
        <is>
          <t>ID</t>
        </is>
      </c>
      <c r="B1" s="9" t="inlineStr">
        <is>
          <t>Nazwa zadania</t>
        </is>
      </c>
      <c r="C1" s="9" t="inlineStr">
        <is>
          <t>Odpowiedzialny</t>
        </is>
      </c>
      <c r="D1" s="9" t="inlineStr">
        <is>
          <t>Priorytet</t>
        </is>
      </c>
      <c r="E1" s="9" t="inlineStr">
        <is>
          <t>Status</t>
        </is>
      </c>
      <c r="F1" s="9" t="inlineStr">
        <is>
          <t>Data rozpoczęcia</t>
        </is>
      </c>
      <c r="G1" s="9" t="inlineStr">
        <is>
          <t>Data zakończenia</t>
        </is>
      </c>
      <c r="H1" s="9" t="inlineStr">
        <is>
          <t>Dni</t>
        </is>
      </c>
      <c r="I1" s="9" t="inlineStr">
        <is>
          <t>Postęp %</t>
        </is>
      </c>
      <c r="J1" s="9" t="inlineStr">
        <is>
          <t>Budżet (PLN)</t>
        </is>
      </c>
      <c r="K1" s="9" t="inlineStr">
        <is>
          <t>Notatki</t>
        </is>
      </c>
    </row>
    <row r="2">
      <c r="A2" s="11" t="inlineStr">
        <is>
          <t>1</t>
        </is>
      </c>
      <c r="B2" s="10" t="inlineStr">
        <is>
          <t>Analiza wymagań projektu</t>
        </is>
      </c>
      <c r="C2" s="10" t="inlineStr">
        <is>
          <t>Jan Kowalski</t>
        </is>
      </c>
      <c r="D2" s="11" t="inlineStr">
        <is>
          <t>Wysoki</t>
        </is>
      </c>
      <c r="E2" s="11" t="inlineStr">
        <is>
          <t>Zakończone</t>
        </is>
      </c>
      <c r="F2" s="12" t="n">
        <v>45299</v>
      </c>
      <c r="G2" s="12" t="n">
        <v>45310</v>
      </c>
      <c r="H2" s="11">
        <f>G2-F2</f>
        <v/>
      </c>
      <c r="I2" s="11" t="n">
        <v>100</v>
      </c>
      <c r="J2" s="13" t="n">
        <v>15000</v>
      </c>
      <c r="K2" s="10" t="inlineStr">
        <is>
          <t>Dokumentacja kompletna</t>
        </is>
      </c>
    </row>
    <row r="3">
      <c r="A3" s="11" t="inlineStr">
        <is>
          <t>2</t>
        </is>
      </c>
      <c r="B3" s="10" t="inlineStr">
        <is>
          <t>Przygotowanie specyfikacji technicznej</t>
        </is>
      </c>
      <c r="C3" s="10" t="inlineStr">
        <is>
          <t>Anna Nowak</t>
        </is>
      </c>
      <c r="D3" s="11" t="inlineStr">
        <is>
          <t>Wysoki</t>
        </is>
      </c>
      <c r="E3" s="11" t="inlineStr">
        <is>
          <t>Zakończone</t>
        </is>
      </c>
      <c r="F3" s="12" t="n">
        <v>45313</v>
      </c>
      <c r="G3" s="12" t="n">
        <v>45324</v>
      </c>
      <c r="H3" s="11">
        <f>G3-F3</f>
        <v/>
      </c>
      <c r="I3" s="11" t="n">
        <v>100</v>
      </c>
      <c r="J3" s="13" t="n">
        <v>12000</v>
      </c>
      <c r="K3" s="10" t="inlineStr">
        <is>
          <t>Zaakceptowana przez klienta</t>
        </is>
      </c>
    </row>
    <row r="4">
      <c r="A4" s="11" t="inlineStr">
        <is>
          <t>3</t>
        </is>
      </c>
      <c r="B4" s="10" t="inlineStr">
        <is>
          <t>Projektowanie architektury systemu</t>
        </is>
      </c>
      <c r="C4" s="10" t="inlineStr">
        <is>
          <t>Piotr Wiśniewski</t>
        </is>
      </c>
      <c r="D4" s="11" t="inlineStr">
        <is>
          <t>Wysoki</t>
        </is>
      </c>
      <c r="E4" s="11" t="inlineStr">
        <is>
          <t>W trakcie</t>
        </is>
      </c>
      <c r="F4" s="12" t="n">
        <v>45327</v>
      </c>
      <c r="G4" s="12" t="n">
        <v>45345</v>
      </c>
      <c r="H4" s="11">
        <f>G4-F4</f>
        <v/>
      </c>
      <c r="I4" s="11" t="n">
        <v>65</v>
      </c>
      <c r="J4" s="13" t="n">
        <v>25000</v>
      </c>
      <c r="K4" s="10" t="inlineStr">
        <is>
          <t>Trwa kod review</t>
        </is>
      </c>
    </row>
    <row r="5">
      <c r="A5" s="11" t="inlineStr">
        <is>
          <t>4</t>
        </is>
      </c>
      <c r="B5" s="10" t="inlineStr">
        <is>
          <t>Implementacja modułu logowania</t>
        </is>
      </c>
      <c r="C5" s="10" t="inlineStr">
        <is>
          <t>Maria Kamińska</t>
        </is>
      </c>
      <c r="D5" s="11" t="inlineStr">
        <is>
          <t>Średni</t>
        </is>
      </c>
      <c r="E5" s="11" t="inlineStr">
        <is>
          <t>W trakcie</t>
        </is>
      </c>
      <c r="F5" s="12" t="n">
        <v>45334</v>
      </c>
      <c r="G5" s="12" t="n">
        <v>45350</v>
      </c>
      <c r="H5" s="11">
        <f>G5-F5</f>
        <v/>
      </c>
      <c r="I5" s="11" t="n">
        <v>45</v>
      </c>
      <c r="J5" s="13" t="n">
        <v>18000</v>
      </c>
      <c r="K5" s="10" t="inlineStr">
        <is>
          <t>Wymaga testów bezpieczeństwa</t>
        </is>
      </c>
    </row>
    <row r="6">
      <c r="A6" s="11" t="inlineStr">
        <is>
          <t>5</t>
        </is>
      </c>
      <c r="B6" s="10" t="inlineStr">
        <is>
          <t>Integracja z bazą danych</t>
        </is>
      </c>
      <c r="C6" s="10" t="inlineStr">
        <is>
          <t>Tomasz Zieliński</t>
        </is>
      </c>
      <c r="D6" s="11" t="inlineStr">
        <is>
          <t>Wysoki</t>
        </is>
      </c>
      <c r="E6" s="11" t="inlineStr">
        <is>
          <t>Nie rozpoczęte</t>
        </is>
      </c>
      <c r="F6" s="12" t="n">
        <v>45352</v>
      </c>
      <c r="G6" s="12" t="n">
        <v>45366</v>
      </c>
      <c r="H6" s="11">
        <f>G6-F6</f>
        <v/>
      </c>
      <c r="I6" s="11" t="n">
        <v>0</v>
      </c>
      <c r="J6" s="13" t="n">
        <v>22000</v>
      </c>
      <c r="K6" s="10" t="inlineStr">
        <is>
          <t>Oczekuje na środowisko testowe</t>
        </is>
      </c>
    </row>
    <row r="7">
      <c r="A7" s="11" t="inlineStr">
        <is>
          <t>6</t>
        </is>
      </c>
      <c r="B7" s="10" t="inlineStr">
        <is>
          <t>Tworzenie interfejsu użytkownika</t>
        </is>
      </c>
      <c r="C7" s="10" t="inlineStr">
        <is>
          <t>Anna Nowak</t>
        </is>
      </c>
      <c r="D7" s="11" t="inlineStr">
        <is>
          <t>Średni</t>
        </is>
      </c>
      <c r="E7" s="11" t="inlineStr">
        <is>
          <t>Nie rozpoczęte</t>
        </is>
      </c>
      <c r="F7" s="12" t="n">
        <v>45355</v>
      </c>
      <c r="G7" s="12" t="n">
        <v>45376</v>
      </c>
      <c r="H7" s="11">
        <f>G7-F7</f>
        <v/>
      </c>
      <c r="I7" s="11" t="n">
        <v>0</v>
      </c>
      <c r="J7" s="13" t="n">
        <v>30000</v>
      </c>
      <c r="K7" s="10" t="inlineStr">
        <is>
          <t>Projekt graficzny gotowy</t>
        </is>
      </c>
    </row>
    <row r="8">
      <c r="A8" s="11" t="inlineStr">
        <is>
          <t>7</t>
        </is>
      </c>
      <c r="B8" s="10" t="inlineStr">
        <is>
          <t>Testy jednostkowe</t>
        </is>
      </c>
      <c r="C8" s="10" t="inlineStr">
        <is>
          <t>Jan Kowalski</t>
        </is>
      </c>
      <c r="D8" s="11" t="inlineStr">
        <is>
          <t>Wysoki</t>
        </is>
      </c>
      <c r="E8" s="11" t="inlineStr">
        <is>
          <t>Nie rozpoczęte</t>
        </is>
      </c>
      <c r="F8" s="12" t="n">
        <v>45369</v>
      </c>
      <c r="G8" s="12" t="n">
        <v>45387</v>
      </c>
      <c r="H8" s="11">
        <f>G8-F8</f>
        <v/>
      </c>
      <c r="I8" s="11" t="n">
        <v>0</v>
      </c>
      <c r="J8" s="13" t="n">
        <v>15000</v>
      </c>
      <c r="K8" s="10" t="inlineStr"/>
    </row>
    <row r="9">
      <c r="A9" s="11" t="inlineStr">
        <is>
          <t>8</t>
        </is>
      </c>
      <c r="B9" s="10" t="inlineStr">
        <is>
          <t>Testy integracyjne</t>
        </is>
      </c>
      <c r="C9" s="10" t="inlineStr">
        <is>
          <t>Piotr Wiśniewski</t>
        </is>
      </c>
      <c r="D9" s="11" t="inlineStr">
        <is>
          <t>Wysoki</t>
        </is>
      </c>
      <c r="E9" s="11" t="inlineStr">
        <is>
          <t>Nie rozpoczęte</t>
        </is>
      </c>
      <c r="F9" s="12" t="n">
        <v>45390</v>
      </c>
      <c r="G9" s="12" t="n">
        <v>45404</v>
      </c>
      <c r="H9" s="11">
        <f>G9-F9</f>
        <v/>
      </c>
      <c r="I9" s="11" t="n">
        <v>0</v>
      </c>
      <c r="J9" s="13" t="n">
        <v>20000</v>
      </c>
      <c r="K9" s="10" t="inlineStr"/>
    </row>
    <row r="10">
      <c r="A10" s="11" t="inlineStr">
        <is>
          <t>9</t>
        </is>
      </c>
      <c r="B10" s="10" t="inlineStr">
        <is>
          <t>Dokumentacja użytkownika</t>
        </is>
      </c>
      <c r="C10" s="10" t="inlineStr">
        <is>
          <t>Maria Kamińska</t>
        </is>
      </c>
      <c r="D10" s="11" t="inlineStr">
        <is>
          <t>Średni</t>
        </is>
      </c>
      <c r="E10" s="11" t="inlineStr">
        <is>
          <t>Nie rozpoczęte</t>
        </is>
      </c>
      <c r="F10" s="12" t="n">
        <v>45397</v>
      </c>
      <c r="G10" s="12" t="n">
        <v>45411</v>
      </c>
      <c r="H10" s="11">
        <f>G10-F10</f>
        <v/>
      </c>
      <c r="I10" s="11" t="n">
        <v>0</v>
      </c>
      <c r="J10" s="13" t="n">
        <v>8000</v>
      </c>
      <c r="K10" s="10" t="inlineStr"/>
    </row>
    <row r="11">
      <c r="A11" s="11" t="inlineStr">
        <is>
          <t>10</t>
        </is>
      </c>
      <c r="B11" s="10" t="inlineStr">
        <is>
          <t>Wdrożenie produkcyjne</t>
        </is>
      </c>
      <c r="C11" s="10" t="inlineStr">
        <is>
          <t>Tomasz Zieliński</t>
        </is>
      </c>
      <c r="D11" s="11" t="inlineStr">
        <is>
          <t>Wysoki</t>
        </is>
      </c>
      <c r="E11" s="11" t="inlineStr">
        <is>
          <t>Nie rozpoczęte</t>
        </is>
      </c>
      <c r="F11" s="12" t="n">
        <v>45414</v>
      </c>
      <c r="G11" s="12" t="n">
        <v>45422</v>
      </c>
      <c r="H11" s="11">
        <f>G11-F11</f>
        <v/>
      </c>
      <c r="I11" s="11" t="n">
        <v>0</v>
      </c>
      <c r="J11" s="13" t="n">
        <v>12000</v>
      </c>
      <c r="K11" s="10" t="inlineStr">
        <is>
          <t>Zaplanowane na weekend</t>
        </is>
      </c>
    </row>
    <row r="13">
      <c r="A13" s="14" t="inlineStr">
        <is>
          <t>PODSUMOWANIE:</t>
        </is>
      </c>
      <c r="I13" t="inlineStr">
        <is>
          <t>Średni postęp:</t>
        </is>
      </c>
      <c r="J13" s="6">
        <f>AVERAGE(I2:I11)</f>
        <v/>
      </c>
    </row>
    <row r="14">
      <c r="I14" t="inlineStr">
        <is>
          <t>Całkowity budżet:</t>
        </is>
      </c>
      <c r="J14" s="4">
        <f>SUM(J2:J11)</f>
        <v/>
      </c>
    </row>
  </sheetData>
  <conditionalFormatting sqref="I2:I11">
    <cfRule type="colorScale" priority="1">
      <colorScale>
        <cfvo type="num" val="0"/>
        <cfvo type="num" val="50"/>
        <cfvo type="num" val="100"/>
        <color rgb="00FF6B6B"/>
        <color rgb="00FFD93D"/>
        <color rgb="006BCB77"/>
      </colorScale>
    </cfRule>
  </conditionalFormatting>
  <dataValidations count="2">
    <dataValidation sqref="D2:D100" showErrorMessage="1" showInputMessage="1" allowBlank="0" type="list">
      <formula1>"Wysoki,Średni,Niski"</formula1>
    </dataValidation>
    <dataValidation sqref="E2:E100" showErrorMessage="1" showInputMessage="1" allowBlank="0" type="list">
      <formula1>"Nie rozpoczęte,W trakcie,Zakończone,Wstrzymane"</formula1>
    </dataValidation>
  </dataValidations>
  <pageMargins left="0.75" right="0.75" top="1" bottom="1" header="0.5" footer="0.5"/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F11"/>
  <sheetViews>
    <sheetView workbookViewId="0">
      <selection activeCell="A1" sqref="A1"/>
    </sheetView>
  </sheetViews>
  <sheetFormatPr baseColWidth="8" defaultRowHeight="15"/>
  <cols>
    <col width="30" customWidth="1" min="1" max="1"/>
    <col width="20" customWidth="1" min="2" max="2"/>
    <col width="22" customWidth="1" min="3" max="3"/>
    <col width="10" customWidth="1" min="4" max="4"/>
    <col width="22" customWidth="1" min="5" max="5"/>
    <col width="25" customWidth="1" min="6" max="6"/>
  </cols>
  <sheetData>
    <row r="1">
      <c r="A1" s="9" t="inlineStr">
        <is>
          <t>Nazwa zasobu</t>
        </is>
      </c>
      <c r="B1" s="9" t="inlineStr">
        <is>
          <t>Typ</t>
        </is>
      </c>
      <c r="C1" s="9" t="inlineStr">
        <is>
          <t>Koszt jednostkowy (PLN)</t>
        </is>
      </c>
      <c r="D1" s="9" t="inlineStr">
        <is>
          <t>Ilość</t>
        </is>
      </c>
      <c r="E1" s="9" t="inlineStr">
        <is>
          <t>Koszt całkowity (PLN)</t>
        </is>
      </c>
      <c r="F1" s="9" t="inlineStr">
        <is>
          <t>Przypisane do zadania</t>
        </is>
      </c>
    </row>
    <row r="2">
      <c r="A2" s="10" t="inlineStr">
        <is>
          <t>Programista Senior</t>
        </is>
      </c>
      <c r="B2" s="11" t="inlineStr">
        <is>
          <t>Zasoby ludzkie</t>
        </is>
      </c>
      <c r="C2" s="15" t="n">
        <v>250</v>
      </c>
      <c r="D2" s="11" t="n">
        <v>40</v>
      </c>
      <c r="E2" s="15">
        <f>C2*D2</f>
        <v/>
      </c>
      <c r="F2" s="10" t="inlineStr">
        <is>
          <t>Zadanie 1, 2, 3</t>
        </is>
      </c>
    </row>
    <row r="3">
      <c r="A3" s="10" t="inlineStr">
        <is>
          <t>Programista Junior</t>
        </is>
      </c>
      <c r="B3" s="11" t="inlineStr">
        <is>
          <t>Zasoby ludzkie</t>
        </is>
      </c>
      <c r="C3" s="15" t="n">
        <v>150</v>
      </c>
      <c r="D3" s="11" t="n">
        <v>60</v>
      </c>
      <c r="E3" s="15">
        <f>C3*D3</f>
        <v/>
      </c>
      <c r="F3" s="10" t="inlineStr">
        <is>
          <t>Zadanie 4, 5</t>
        </is>
      </c>
    </row>
    <row r="4">
      <c r="A4" s="10" t="inlineStr">
        <is>
          <t>Tester</t>
        </is>
      </c>
      <c r="B4" s="11" t="inlineStr">
        <is>
          <t>Zasoby ludzkie</t>
        </is>
      </c>
      <c r="C4" s="15" t="n">
        <v>180</v>
      </c>
      <c r="D4" s="11" t="n">
        <v>30</v>
      </c>
      <c r="E4" s="15">
        <f>C4*D4</f>
        <v/>
      </c>
      <c r="F4" s="10" t="inlineStr">
        <is>
          <t>Zadanie 7, 8</t>
        </is>
      </c>
    </row>
    <row r="5">
      <c r="A5" s="10" t="inlineStr">
        <is>
          <t>Designer UI/UX</t>
        </is>
      </c>
      <c r="B5" s="11" t="inlineStr">
        <is>
          <t>Zasoby ludzkie</t>
        </is>
      </c>
      <c r="C5" s="15" t="n">
        <v>200</v>
      </c>
      <c r="D5" s="11" t="n">
        <v>25</v>
      </c>
      <c r="E5" s="15">
        <f>C5*D5</f>
        <v/>
      </c>
      <c r="F5" s="10" t="inlineStr">
        <is>
          <t>Zadanie 6</t>
        </is>
      </c>
    </row>
    <row r="6">
      <c r="A6" s="10" t="inlineStr">
        <is>
          <t>Serwer AWS</t>
        </is>
      </c>
      <c r="B6" s="11" t="inlineStr">
        <is>
          <t>Infrastruktura</t>
        </is>
      </c>
      <c r="C6" s="15" t="n">
        <v>500</v>
      </c>
      <c r="D6" s="11" t="n">
        <v>6</v>
      </c>
      <c r="E6" s="15">
        <f>C6*D6</f>
        <v/>
      </c>
      <c r="F6" s="10" t="inlineStr">
        <is>
          <t>Całość projektu</t>
        </is>
      </c>
    </row>
    <row r="7">
      <c r="A7" s="10" t="inlineStr">
        <is>
          <t>Licencje oprogramowania</t>
        </is>
      </c>
      <c r="B7" s="11" t="inlineStr">
        <is>
          <t>Oprogramowanie</t>
        </is>
      </c>
      <c r="C7" s="15" t="n">
        <v>3000</v>
      </c>
      <c r="D7" s="11" t="n">
        <v>5</v>
      </c>
      <c r="E7" s="15">
        <f>C7*D7</f>
        <v/>
      </c>
      <c r="F7" s="10" t="inlineStr">
        <is>
          <t>Całość projektu</t>
        </is>
      </c>
    </row>
    <row r="8">
      <c r="A8" s="10" t="inlineStr">
        <is>
          <t>Narzędzia CI/CD</t>
        </is>
      </c>
      <c r="B8" s="11" t="inlineStr">
        <is>
          <t>Oprogramowanie</t>
        </is>
      </c>
      <c r="C8" s="15" t="n">
        <v>800</v>
      </c>
      <c r="D8" s="11" t="n">
        <v>6</v>
      </c>
      <c r="E8" s="15">
        <f>C8*D8</f>
        <v/>
      </c>
      <c r="F8" s="10" t="inlineStr">
        <is>
          <t>Zadanie 7, 8</t>
        </is>
      </c>
    </row>
    <row r="9">
      <c r="A9" s="10" t="inlineStr">
        <is>
          <t>Dokumentacja techniczna</t>
        </is>
      </c>
      <c r="B9" s="11" t="inlineStr">
        <is>
          <t>Materiały</t>
        </is>
      </c>
      <c r="C9" s="15" t="n">
        <v>50</v>
      </c>
      <c r="D9" s="11" t="n">
        <v>100</v>
      </c>
      <c r="E9" s="15">
        <f>C9*D9</f>
        <v/>
      </c>
      <c r="F9" s="10" t="inlineStr">
        <is>
          <t>Zadanie 9</t>
        </is>
      </c>
    </row>
    <row r="11">
      <c r="D11" s="14" t="inlineStr">
        <is>
          <t>SUMA KOSZTÓW:</t>
        </is>
      </c>
      <c r="E11" s="4">
        <f>SUM(E2:E9)</f>
        <v/>
      </c>
    </row>
  </sheetData>
  <pageMargins left="0.75" right="0.75" top="1" bottom="1" header="0.5" footer="0.5"/>
</worksheet>
</file>

<file path=xl/worksheets/sheet4.xml><?xml version="1.0" encoding="utf-8"?>
<worksheet xmlns="http://schemas.openxmlformats.org/spreadsheetml/2006/main">
  <sheetPr>
    <outlinePr summaryBelow="1" summaryRight="1"/>
    <pageSetUpPr/>
  </sheetPr>
  <dimension ref="A1:M7"/>
  <sheetViews>
    <sheetView workbookViewId="0">
      <selection activeCell="A1" sqref="A1"/>
    </sheetView>
  </sheetViews>
  <sheetFormatPr baseColWidth="8" defaultRowHeight="15"/>
  <cols>
    <col width="6" customWidth="1" min="1" max="1"/>
    <col width="40" customWidth="1" min="2" max="2"/>
    <col width="18" customWidth="1" min="3" max="3"/>
    <col width="12" customWidth="1" min="4" max="4"/>
    <col width="15" customWidth="1" min="5" max="5"/>
    <col width="40" customWidth="1" min="6" max="6"/>
    <col width="20" customWidth="1" min="7" max="7"/>
  </cols>
  <sheetData>
    <row r="1">
      <c r="A1" s="9" t="inlineStr">
        <is>
          <t>ID</t>
        </is>
      </c>
      <c r="B1" s="9" t="inlineStr">
        <is>
          <t>Opis ryzyka</t>
        </is>
      </c>
      <c r="C1" s="9" t="inlineStr">
        <is>
          <t>Prawdopodobieństwo</t>
        </is>
      </c>
      <c r="D1" s="9" t="inlineStr">
        <is>
          <t>Wpływ</t>
        </is>
      </c>
      <c r="E1" s="9" t="inlineStr">
        <is>
          <t>Poziom ryzyka</t>
        </is>
      </c>
      <c r="F1" s="9" t="inlineStr">
        <is>
          <t>Plan mitygacji</t>
        </is>
      </c>
      <c r="G1" s="9" t="inlineStr">
        <is>
          <t>Odpowiedzialny</t>
        </is>
      </c>
    </row>
    <row r="2">
      <c r="A2" s="11" t="inlineStr">
        <is>
          <t>R1</t>
        </is>
      </c>
      <c r="B2" s="10" t="inlineStr">
        <is>
          <t>Opóźnienie w dostawie środowiska testowego</t>
        </is>
      </c>
      <c r="C2" s="11" t="inlineStr">
        <is>
          <t>Średnie</t>
        </is>
      </c>
      <c r="D2" s="11" t="inlineStr">
        <is>
          <t>Wysokie</t>
        </is>
      </c>
      <c r="E2" s="11">
        <f>IF(AND(C2&lt;&gt;"",D2&lt;&gt;""),CHOOSE(MATCH(C2,$M$2:$M$4,0)*3+MATCH(D2,$M$2:$M$4,0),"Niskie","Niskie","Średnie","Niskie","Średnie","Wysokie","Średnie","Wysokie","Wysokie"),"")</f>
        <v/>
      </c>
      <c r="F2" s="10" t="inlineStr">
        <is>
          <t>Przygotowanie środowiska lokalnego jako backup</t>
        </is>
      </c>
      <c r="G2" s="10" t="inlineStr">
        <is>
          <t>Tomasz Zieliński</t>
        </is>
      </c>
      <c r="M2" t="inlineStr">
        <is>
          <t>Niskie</t>
        </is>
      </c>
    </row>
    <row r="3">
      <c r="A3" s="11" t="inlineStr">
        <is>
          <t>R2</t>
        </is>
      </c>
      <c r="B3" s="10" t="inlineStr">
        <is>
          <t>Brak dostępności kluczowego programisty</t>
        </is>
      </c>
      <c r="C3" s="11" t="inlineStr">
        <is>
          <t>Niskie</t>
        </is>
      </c>
      <c r="D3" s="11" t="inlineStr">
        <is>
          <t>Wysokie</t>
        </is>
      </c>
      <c r="E3" s="11">
        <f>IF(AND(C3&lt;&gt;"",D3&lt;&gt;""),CHOOSE(MATCH(C3,$M$2:$M$4,0)*3+MATCH(D3,$M$2:$M$4,0),"Niskie","Niskie","Średnie","Niskie","Średnie","Wysokie","Średnie","Wysokie","Wysokie"),"")</f>
        <v/>
      </c>
      <c r="F3" s="10" t="inlineStr">
        <is>
          <t>Dokumentacja wiedzy, backup developer</t>
        </is>
      </c>
      <c r="G3" s="10" t="inlineStr">
        <is>
          <t>Jan Kowalski</t>
        </is>
      </c>
      <c r="M3" t="inlineStr">
        <is>
          <t>Średnie</t>
        </is>
      </c>
    </row>
    <row r="4">
      <c r="A4" s="11" t="inlineStr">
        <is>
          <t>R3</t>
        </is>
      </c>
      <c r="B4" s="10" t="inlineStr">
        <is>
          <t>Zmiany w wymaganiach klienta</t>
        </is>
      </c>
      <c r="C4" s="11" t="inlineStr">
        <is>
          <t>Wysokie</t>
        </is>
      </c>
      <c r="D4" s="11" t="inlineStr">
        <is>
          <t>Średnie</t>
        </is>
      </c>
      <c r="E4" s="11">
        <f>IF(AND(C4&lt;&gt;"",D4&lt;&gt;""),CHOOSE(MATCH(C4,$M$2:$M$4,0)*3+MATCH(D4,$M$2:$M$4,0),"Niskie","Niskie","Średnie","Niskie","Średnie","Wysokie","Średnie","Wysokie","Wysokie"),"")</f>
        <v/>
      </c>
      <c r="F4" s="10" t="inlineStr">
        <is>
          <t>Regularne spotkania, change management</t>
        </is>
      </c>
      <c r="G4" s="10" t="inlineStr">
        <is>
          <t>Anna Nowak</t>
        </is>
      </c>
      <c r="M4" t="inlineStr">
        <is>
          <t>Wysokie</t>
        </is>
      </c>
    </row>
    <row r="5">
      <c r="A5" s="11" t="inlineStr">
        <is>
          <t>R4</t>
        </is>
      </c>
      <c r="B5" s="10" t="inlineStr">
        <is>
          <t>Problemy z integracją zewnętrznych API</t>
        </is>
      </c>
      <c r="C5" s="11" t="inlineStr">
        <is>
          <t>Średnie</t>
        </is>
      </c>
      <c r="D5" s="11" t="inlineStr">
        <is>
          <t>Średnie</t>
        </is>
      </c>
      <c r="E5" s="11">
        <f>IF(AND(C5&lt;&gt;"",D5&lt;&gt;""),CHOOSE(MATCH(C5,$M$2:$M$4,0)*3+MATCH(D5,$M$2:$M$4,0),"Niskie","Niskie","Średnie","Niskie","Średnie","Wysokie","Średnie","Wysokie","Wysokie"),"")</f>
        <v/>
      </c>
      <c r="F5" s="10" t="inlineStr">
        <is>
          <t>Testy integracyjne w early stage</t>
        </is>
      </c>
      <c r="G5" s="10" t="inlineStr">
        <is>
          <t>Piotr Wiśniewski</t>
        </is>
      </c>
    </row>
    <row r="6">
      <c r="A6" s="11" t="inlineStr">
        <is>
          <t>R5</t>
        </is>
      </c>
      <c r="B6" s="10" t="inlineStr">
        <is>
          <t>Przekroczenie budżetu projektu</t>
        </is>
      </c>
      <c r="C6" s="11" t="inlineStr">
        <is>
          <t>Średnie</t>
        </is>
      </c>
      <c r="D6" s="11" t="inlineStr">
        <is>
          <t>Wysokie</t>
        </is>
      </c>
      <c r="E6" s="11">
        <f>IF(AND(C6&lt;&gt;"",D6&lt;&gt;""),CHOOSE(MATCH(C6,$M$2:$M$4,0)*3+MATCH(D6,$M$2:$M$4,0),"Niskie","Niskie","Średnie","Niskie","Średnie","Wysokie","Średnie","Wysokie","Wysokie"),"")</f>
        <v/>
      </c>
      <c r="F6" s="10" t="inlineStr">
        <is>
          <t>Tygodniowy monitoring kosztów</t>
        </is>
      </c>
      <c r="G6" s="10" t="inlineStr">
        <is>
          <t>Jan Kowalski</t>
        </is>
      </c>
    </row>
    <row r="7">
      <c r="A7" s="11" t="inlineStr">
        <is>
          <t>R6</t>
        </is>
      </c>
      <c r="B7" s="10" t="inlineStr">
        <is>
          <t>Błędy bezpieczeństwa w systemie</t>
        </is>
      </c>
      <c r="C7" s="11" t="inlineStr">
        <is>
          <t>Niskie</t>
        </is>
      </c>
      <c r="D7" s="11" t="inlineStr">
        <is>
          <t>Wysokie</t>
        </is>
      </c>
      <c r="E7" s="11">
        <f>IF(AND(C7&lt;&gt;"",D7&lt;&gt;""),CHOOSE(MATCH(C7,$M$2:$M$4,0)*3+MATCH(D7,$M$2:$M$4,0),"Niskie","Niskie","Średnie","Niskie","Średnie","Wysokie","Średnie","Wysokie","Wysokie"),"")</f>
        <v/>
      </c>
      <c r="F7" s="10" t="inlineStr">
        <is>
          <t>Code review, penetration testing</t>
        </is>
      </c>
      <c r="G7" s="10" t="inlineStr">
        <is>
          <t>Maria Kamińska</t>
        </is>
      </c>
    </row>
  </sheetData>
  <dataValidations count="2">
    <dataValidation sqref="C2:C100" showErrorMessage="1" showInputMessage="1" allowBlank="0" type="list">
      <formula1>"Niskie,Średnie,Wysokie"</formula1>
    </dataValidation>
    <dataValidation sqref="D2:D100" showErrorMessage="1" showInputMessage="1" allowBlank="0" type="list">
      <formula1>"Niskie,Średnie,Wysokie"</formula1>
    </dataValidation>
  </dataValidations>
  <pageMargins left="0.75" right="0.75" top="1" bottom="1" header="0.5" footer="0.5"/>
</worksheet>
</file>

<file path=xl/worksheets/sheet5.xml><?xml version="1.0" encoding="utf-8"?>
<worksheet xmlns="http://schemas.openxmlformats.org/spreadsheetml/2006/main">
  <sheetPr>
    <outlinePr summaryBelow="1" summaryRight="1"/>
    <pageSetUpPr/>
  </sheetPr>
  <dimension ref="A1:D35"/>
  <sheetViews>
    <sheetView workbookViewId="0">
      <selection activeCell="A1" sqref="A1"/>
    </sheetView>
  </sheetViews>
  <sheetFormatPr baseColWidth="8" defaultRowHeight="15"/>
  <cols>
    <col width="100" customWidth="1" min="1" max="1"/>
  </cols>
  <sheetData>
    <row r="1" ht="25" customHeight="1">
      <c r="A1" s="16" t="inlineStr">
        <is>
          <t>INSTRUKCJA UŻYTKOWANIA SZABLONU</t>
        </is>
      </c>
    </row>
    <row r="2" ht="20" customHeight="1">
      <c r="A2" s="17" t="inlineStr"/>
    </row>
    <row r="3" ht="20" customHeight="1">
      <c r="A3" s="18" t="inlineStr">
        <is>
          <t>1. DASHBOARD</t>
        </is>
      </c>
    </row>
    <row r="4" ht="20" customHeight="1">
      <c r="A4" s="17" t="inlineStr">
        <is>
          <t xml:space="preserve">   • Wypełnij podstawowe informacje o projekcie (żółte komórki)</t>
        </is>
      </c>
    </row>
    <row r="5" ht="20" customHeight="1">
      <c r="A5" s="17" t="inlineStr">
        <is>
          <t xml:space="preserve">   • Dashboard automatycznie aktualizuje się na podstawie danych z innych arkuszy</t>
        </is>
      </c>
    </row>
    <row r="6" ht="20" customHeight="1">
      <c r="A6" s="17" t="inlineStr"/>
    </row>
    <row r="7" ht="20" customHeight="1">
      <c r="A7" s="18" t="inlineStr">
        <is>
          <t>2. HARMONOGRAM PROJEKTU</t>
        </is>
      </c>
    </row>
    <row r="8" ht="20" customHeight="1">
      <c r="A8" s="17" t="inlineStr">
        <is>
          <t xml:space="preserve">   • Dodawaj nowe zadania w kolejnych wierszach</t>
        </is>
      </c>
    </row>
    <row r="9" ht="20" customHeight="1">
      <c r="A9" s="17" t="inlineStr">
        <is>
          <t xml:space="preserve">   • Priorytet i Status wybierz z listy rozwijanej</t>
        </is>
      </c>
    </row>
    <row r="10" ht="20" customHeight="1">
      <c r="A10" s="17" t="inlineStr">
        <is>
          <t xml:space="preserve">   • Wprowadź daty rozpoczęcia i zakończenia - dni obliczą się automatycznie</t>
        </is>
      </c>
    </row>
    <row r="11" ht="20" customHeight="1">
      <c r="A11" s="17" t="inlineStr">
        <is>
          <t xml:space="preserve">   • Wpisz postęp w procentach (0-100)</t>
        </is>
      </c>
    </row>
    <row r="12" ht="20" customHeight="1">
      <c r="A12" s="17" t="inlineStr">
        <is>
          <t xml:space="preserve">   • Budżet zostanie automatycznie zsumowany</t>
        </is>
      </c>
    </row>
    <row r="13" ht="20" customHeight="1">
      <c r="A13" s="17" t="inlineStr"/>
    </row>
    <row r="14" ht="20" customHeight="1">
      <c r="A14" s="18" t="inlineStr">
        <is>
          <t>3. ZASOBY I KOSZTY</t>
        </is>
      </c>
    </row>
    <row r="15" ht="20" customHeight="1">
      <c r="A15" s="17" t="inlineStr">
        <is>
          <t xml:space="preserve">   • Dodawaj zasoby potrzebne do projektu</t>
        </is>
      </c>
    </row>
    <row r="16" ht="20" customHeight="1">
      <c r="A16" s="17" t="inlineStr">
        <is>
          <t xml:space="preserve">   • Koszt całkowity oblicza się automatycznie (koszt × ilość)</t>
        </is>
      </c>
    </row>
    <row r="17" ht="20" customHeight="1">
      <c r="A17" s="17" t="inlineStr">
        <is>
          <t xml:space="preserve">   • Przypisz zasoby do odpowiednich zadań</t>
        </is>
      </c>
    </row>
    <row r="18" ht="20" customHeight="1">
      <c r="A18" s="17" t="inlineStr"/>
    </row>
    <row r="19" ht="20" customHeight="1">
      <c r="A19" s="18" t="inlineStr">
        <is>
          <t>4. REJESTR RYZYK</t>
        </is>
      </c>
    </row>
    <row r="20" ht="20" customHeight="1">
      <c r="A20" s="17" t="inlineStr">
        <is>
          <t xml:space="preserve">   • Dokumentuj wszystkie potencjalne ryzyka projektu</t>
        </is>
      </c>
    </row>
    <row r="21" ht="20" customHeight="1">
      <c r="A21" s="17" t="inlineStr">
        <is>
          <t xml:space="preserve">   • Wybierz prawdopodobieństwo i wpływ z listy rozwijanej</t>
        </is>
      </c>
    </row>
    <row r="22" ht="20" customHeight="1">
      <c r="A22" s="17" t="inlineStr">
        <is>
          <t xml:space="preserve">   • Poziom ryzyka oblicza się automatycznie</t>
        </is>
      </c>
    </row>
    <row r="23" ht="20" customHeight="1">
      <c r="A23" s="17" t="inlineStr">
        <is>
          <t xml:space="preserve">   • Opisz plan mitygacji dla każdego ryzyka</t>
        </is>
      </c>
    </row>
    <row r="24" ht="20" customHeight="1">
      <c r="A24" s="17" t="inlineStr"/>
    </row>
    <row r="25" ht="20" customHeight="1">
      <c r="A25" s="18" t="inlineStr">
        <is>
          <t>5. KOLORY I FORMATOWANIE</t>
        </is>
      </c>
    </row>
    <row r="26" ht="20" customHeight="1">
      <c r="A26" s="17" t="inlineStr">
        <is>
          <t xml:space="preserve">   • Żółte komórki = wypełnij danymi</t>
        </is>
      </c>
    </row>
    <row r="27" ht="20" customHeight="1">
      <c r="A27" s="17" t="inlineStr">
        <is>
          <t xml:space="preserve">   • Białe komórki = formuły (nie edytuj)</t>
        </is>
      </c>
    </row>
    <row r="28" ht="20" customHeight="1">
      <c r="A28" s="17" t="inlineStr">
        <is>
          <t xml:space="preserve">   • Niebieskie komórki = sumy i podsumowania</t>
        </is>
      </c>
    </row>
    <row r="29" ht="20" customHeight="1">
      <c r="A29" s="17" t="inlineStr">
        <is>
          <t xml:space="preserve">   • Postęp zadań ma kolorowe wskaźniki (czerwony → żółty → zielony)</t>
        </is>
      </c>
    </row>
    <row r="30" ht="20" customHeight="1">
      <c r="A30" s="17" t="inlineStr"/>
    </row>
    <row r="31" ht="20" customHeight="1">
      <c r="A31" s="18" t="inlineStr">
        <is>
          <t>6. WSKAZÓWKI</t>
        </is>
      </c>
    </row>
    <row r="32" ht="20" customHeight="1">
      <c r="A32" s="17" t="inlineStr">
        <is>
          <t xml:space="preserve">   • Regularnie aktualizuj postęp zadań</t>
        </is>
      </c>
    </row>
    <row r="33" ht="20" customHeight="1">
      <c r="A33" s="17" t="inlineStr">
        <is>
          <t xml:space="preserve">   • Monitoruj budżet i zasoby</t>
        </is>
      </c>
    </row>
    <row r="34" ht="20" customHeight="1">
      <c r="A34" s="17" t="inlineStr">
        <is>
          <t xml:space="preserve">   • Przeglądaj dashboard przed spotkaniami projektowymi</t>
        </is>
      </c>
    </row>
    <row r="35" ht="20" customHeight="1">
      <c r="A35" s="17" t="inlineStr">
        <is>
          <t xml:space="preserve">   • Aktualizuj rejestr ryzyk gdy pojawiają się nowe zagrożenia</t>
        </is>
      </c>
    </row>
  </sheetData>
  <mergeCells count="1">
    <mergeCell ref="A1:D1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</Application>
  <AppVersion>3.0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2026-02-02T11:13:48Z</dcterms:created>
  <dcterms:modified xmlns:dcterms="http://purl.org/dc/terms/" xmlns:xsi="http://www.w3.org/2001/XMLSchema-instance" xsi:type="dcterms:W3CDTF">2026-02-02T11:13:48Z</dcterms:modified>
</cp:coreProperties>
</file>